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20" windowWidth="28275" windowHeight="11265" activeTab="1"/>
  </bookViews>
  <sheets>
    <sheet name="1.1 pozitia financiara" sheetId="1" r:id="rId1"/>
    <sheet name="1.2 RezG_2019" sheetId="2" r:id="rId2"/>
  </sheets>
  <externalReferences>
    <externalReference r:id="rId3"/>
  </externalReferences>
  <definedNames>
    <definedName name="_xlnm.Print_Area" localSheetId="1">'1.2 RezG_2019'!$B$2:$E$84</definedName>
  </definedNames>
  <calcPr calcId="125725"/>
</workbook>
</file>

<file path=xl/calcChain.xml><?xml version="1.0" encoding="utf-8"?>
<calcChain xmlns="http://schemas.openxmlformats.org/spreadsheetml/2006/main">
  <c r="F83" i="2"/>
  <c r="F84" s="1"/>
  <c r="F66"/>
  <c r="E66"/>
  <c r="D66"/>
  <c r="D37"/>
  <c r="F36"/>
  <c r="E35"/>
  <c r="D35"/>
  <c r="E34"/>
  <c r="D34"/>
  <c r="D33"/>
  <c r="E32"/>
  <c r="D32"/>
  <c r="E31"/>
  <c r="D31"/>
  <c r="E30"/>
  <c r="D30"/>
  <c r="E29"/>
  <c r="D29"/>
  <c r="E28"/>
  <c r="D28"/>
  <c r="E27"/>
  <c r="D27"/>
  <c r="E26"/>
  <c r="D26"/>
  <c r="E25"/>
  <c r="D25"/>
  <c r="E24"/>
  <c r="D24"/>
  <c r="E22"/>
  <c r="D22"/>
  <c r="F19"/>
  <c r="F38" s="1"/>
  <c r="F40" s="1"/>
  <c r="E18"/>
  <c r="D18"/>
  <c r="E17"/>
  <c r="D17"/>
  <c r="E16"/>
  <c r="D16"/>
  <c r="E15"/>
  <c r="D15"/>
  <c r="E14"/>
  <c r="D14"/>
  <c r="E13"/>
  <c r="D13"/>
  <c r="E12"/>
  <c r="D12"/>
  <c r="E11"/>
  <c r="D11"/>
  <c r="E10"/>
  <c r="D10"/>
  <c r="E9"/>
  <c r="D9"/>
  <c r="E7"/>
  <c r="D7"/>
  <c r="D23" l="1"/>
  <c r="D36" s="1"/>
  <c r="E8"/>
  <c r="E19" s="1"/>
  <c r="E23"/>
  <c r="E36" s="1"/>
  <c r="D8"/>
  <c r="D19" s="1"/>
  <c r="D38" l="1"/>
  <c r="D40" s="1"/>
  <c r="D43" s="1"/>
  <c r="D47" s="1"/>
  <c r="D72" s="1"/>
  <c r="E38"/>
  <c r="E40" s="1"/>
  <c r="E43" s="1"/>
  <c r="E47" s="1"/>
  <c r="D67" l="1"/>
  <c r="D77" s="1"/>
  <c r="D75" s="1"/>
  <c r="E67"/>
  <c r="E77" s="1"/>
  <c r="E75" s="1"/>
  <c r="E72"/>
  <c r="D70"/>
  <c r="D79"/>
  <c r="E70" l="1"/>
  <c r="E79"/>
  <c r="D80"/>
  <c r="D83"/>
  <c r="D84" s="1"/>
  <c r="E80" l="1"/>
  <c r="E83"/>
  <c r="E84" s="1"/>
</calcChain>
</file>

<file path=xl/sharedStrings.xml><?xml version="1.0" encoding="utf-8"?>
<sst xmlns="http://schemas.openxmlformats.org/spreadsheetml/2006/main" count="142" uniqueCount="120">
  <si>
    <t>Situatia individuala a pozitiei financiare la 31 Martie 2019</t>
  </si>
  <si>
    <t>In lei</t>
  </si>
  <si>
    <t>31.03.2019</t>
  </si>
  <si>
    <t>31 decembrie 2016</t>
  </si>
  <si>
    <t>31.12.2018</t>
  </si>
  <si>
    <t>Active</t>
  </si>
  <si>
    <t>Imobilizari necorporale</t>
  </si>
  <si>
    <t>Imobilizari corporale</t>
  </si>
  <si>
    <t>Investitii imobiliare</t>
  </si>
  <si>
    <t>4a</t>
  </si>
  <si>
    <t>Active financiare disponibile pentru vanzare</t>
  </si>
  <si>
    <t>Active financiare evaluate la valoare justa prin contul de profit si pierdere</t>
  </si>
  <si>
    <t>4b</t>
  </si>
  <si>
    <t>Active financiare la cost amortizat</t>
  </si>
  <si>
    <t>Credite si avansuri acordate</t>
  </si>
  <si>
    <t>Creante comerciale si alte creante</t>
  </si>
  <si>
    <t>8a</t>
  </si>
  <si>
    <t xml:space="preserve">Alte active financiare </t>
  </si>
  <si>
    <t>Cont in banca aferent clientilor</t>
  </si>
  <si>
    <t>Numerar si echivalente de numerar</t>
  </si>
  <si>
    <t>Active clasificate ca detinute pentru vanzare</t>
  </si>
  <si>
    <t>Total active</t>
  </si>
  <si>
    <t>Capitaluri proprii</t>
  </si>
  <si>
    <t>Capital social</t>
  </si>
  <si>
    <t>Ajustare capital social</t>
  </si>
  <si>
    <t>Actiuni proprii</t>
  </si>
  <si>
    <t>Prime de capital</t>
  </si>
  <si>
    <t>16a1</t>
  </si>
  <si>
    <t>Rezerve din reevaluarea activelor financiare disponibile pentru vanzare</t>
  </si>
  <si>
    <t>16b1</t>
  </si>
  <si>
    <t xml:space="preserve">Alte rezerve </t>
  </si>
  <si>
    <t xml:space="preserve">Total rezerve </t>
  </si>
  <si>
    <t>17a</t>
  </si>
  <si>
    <t>Rezultatul curent</t>
  </si>
  <si>
    <t xml:space="preserve">Rezultatul reportat </t>
  </si>
  <si>
    <t>Total capitaluri proprii atribuibile actionarilor Societatii</t>
  </si>
  <si>
    <t>Datorii</t>
  </si>
  <si>
    <t>Datorii privind leasing-ul financiar</t>
  </si>
  <si>
    <t>Provizioane</t>
  </si>
  <si>
    <t>Total datorii pe termen lung</t>
  </si>
  <si>
    <t>18b</t>
  </si>
  <si>
    <t>Datorii bancare pe tement scurt</t>
  </si>
  <si>
    <t>18a</t>
  </si>
  <si>
    <t>Partea curenta a datoriilor privind leasingul financiar</t>
  </si>
  <si>
    <t>Sume datorate clientilor (disponibilitatile clientilor)</t>
  </si>
  <si>
    <t>Datorii comerciale si alte datorii</t>
  </si>
  <si>
    <t>Total datorii curente</t>
  </si>
  <si>
    <t>Total datorii</t>
  </si>
  <si>
    <t>Total capitaluri proprii si datorii</t>
  </si>
  <si>
    <t>Situatia individuala a rezultatului global</t>
  </si>
  <si>
    <t>Raportare la 31.03.2019</t>
  </si>
  <si>
    <t>31.03.2018</t>
  </si>
  <si>
    <t>2016
 retratat</t>
  </si>
  <si>
    <t>Activitati continue</t>
  </si>
  <si>
    <t>Venituri din comisioane si activitati conexe</t>
  </si>
  <si>
    <t>Castiguri nete financiare alte decat dividende</t>
  </si>
  <si>
    <t>Pierderi nete  financiare</t>
  </si>
  <si>
    <t>2a</t>
  </si>
  <si>
    <t>Pierderi nete financiare din tranzactii cu actiuni si obligatiuni realizate</t>
  </si>
  <si>
    <t>2b</t>
  </si>
  <si>
    <t xml:space="preserve">Castiguri nete financiare din tranzactii cu produse Turbo </t>
  </si>
  <si>
    <t>2c</t>
  </si>
  <si>
    <t>Castiguri nete din evaluarea activelor financiare masurate la valoarea justa prin contul de profit si pierdere nerealizate</t>
  </si>
  <si>
    <t>Venituri financiare din dividende</t>
  </si>
  <si>
    <t>Venituri financiare din dobanzi</t>
  </si>
  <si>
    <t>Rezultatul activitatilor de exploatare</t>
  </si>
  <si>
    <t>Venituri din inchirieri</t>
  </si>
  <si>
    <t>Venituri din evaluarea investitiilor imobiliare si a activelor disponibile in vederea vanzarii</t>
  </si>
  <si>
    <t>Profit inainte de impozitare</t>
  </si>
  <si>
    <t>Alte venituri</t>
  </si>
  <si>
    <t>Venituri din anularea de provizioane pentru riscuri si cheltuieli</t>
  </si>
  <si>
    <t>Venituri din ajustari pentru deprecierea activelor curente</t>
  </si>
  <si>
    <t>Total venituri din  activitati continue</t>
  </si>
  <si>
    <t>Profitul perioadei</t>
  </si>
  <si>
    <t>Alte elemente ale rezultatului global</t>
  </si>
  <si>
    <t>Cheltuieli cu personalul si colaboratori</t>
  </si>
  <si>
    <t>Modificarea neta a valorii juste a activelor financiare disponibile pentru vanzare transferate in contul de profit sau pierdere</t>
  </si>
  <si>
    <t>Alte cheltuieli operationale</t>
  </si>
  <si>
    <t>Pozitii ce pot fi reclasificate la profit si pierdere</t>
  </si>
  <si>
    <t>Cheltuieli cu materii prime, materiale</t>
  </si>
  <si>
    <t>Modificarea neta a valorii juste a activelor financiare disponibile pentru vanzare</t>
  </si>
  <si>
    <t>Cheltuieli cu energia si apa</t>
  </si>
  <si>
    <t>Total alte elemente ale rezultatului global aferent perioadei</t>
  </si>
  <si>
    <t>Cheltuieli cu impozite si taxe</t>
  </si>
  <si>
    <t>Total cont de profit si pierdere si alte elemente ale rezultatului global aferente perioadei</t>
  </si>
  <si>
    <t>Cheltuieli privind prestatiile externe</t>
  </si>
  <si>
    <t>Ajustari de valoare ale activelor necorporale si corporale</t>
  </si>
  <si>
    <t>Cheltuieli cu provizioane pentru riscuri si cheltuieli</t>
  </si>
  <si>
    <t>Cheltuieli cu dobanzi</t>
  </si>
  <si>
    <t>Pierderi din deprecierea participatiilor</t>
  </si>
  <si>
    <t>19a</t>
  </si>
  <si>
    <t>Pierdere neta din cedarea/casarea imobilizarilor</t>
  </si>
  <si>
    <t>19b</t>
  </si>
  <si>
    <t>Pierderi din deprecierea Creantelor</t>
  </si>
  <si>
    <t>Alte cheltuieli</t>
  </si>
  <si>
    <t>Total cheltuieli</t>
  </si>
  <si>
    <t>Cheltuiala cu impozitul pe profit</t>
  </si>
  <si>
    <t>Pierdere din activitati continue</t>
  </si>
  <si>
    <t>Activitati intrerupte</t>
  </si>
  <si>
    <t>Pierdere din activitati intrerupte (dupa impozitare)</t>
  </si>
  <si>
    <t>Situatia individuala a rezultatului global (continuare)</t>
  </si>
  <si>
    <t>Actiuni gratuite primite clasificate ca disponibile pentru vanzare</t>
  </si>
  <si>
    <t>-</t>
  </si>
  <si>
    <t>Modificari de valoare a imobilizarilor disponibile pentru vanzare</t>
  </si>
  <si>
    <t>Pozitii ce nu pot fi reclasificate la profit si pierdere</t>
  </si>
  <si>
    <t xml:space="preserve">Modificari de valoare a imobilizarilor utilizate </t>
  </si>
  <si>
    <t>Modificari de valoare a investitiilor imobiliare</t>
  </si>
  <si>
    <t>Constituire/anulare rezerve din profit pentru acordarea de actiuni gratuite salariatilor</t>
  </si>
  <si>
    <t>Impozitul aferent altor elemente ale rezultatului global</t>
  </si>
  <si>
    <t>Pierdere atribuibila:</t>
  </si>
  <si>
    <t xml:space="preserve">    Actionarilor Societatii</t>
  </si>
  <si>
    <t xml:space="preserve">    Intereselor fara control</t>
  </si>
  <si>
    <t>Pierderea perioadei</t>
  </si>
  <si>
    <t>Total rezultat global atribuibil:</t>
  </si>
  <si>
    <t>Total rezultat global aferent perioadei</t>
  </si>
  <si>
    <t>Rezultatul pe actiune</t>
  </si>
  <si>
    <t>Rezultatul pe actiune de baza (lei)</t>
  </si>
  <si>
    <t>Rezultatul pe actiune de diluat (lei)</t>
  </si>
  <si>
    <t>30.09.2015</t>
  </si>
  <si>
    <t>Nr mediu ponderat al actiunilor in sold:</t>
  </si>
</sst>
</file>

<file path=xl/styles.xml><?xml version="1.0" encoding="utf-8"?>
<styleSheet xmlns="http://schemas.openxmlformats.org/spreadsheetml/2006/main">
  <numFmts count="7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??_);_(@_)"/>
    <numFmt numFmtId="166" formatCode="0_);\(0\)"/>
    <numFmt numFmtId="167" formatCode="#,##0.0000_);\(#,##0.0000\)"/>
    <numFmt numFmtId="168" formatCode="#,##0.000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0" tint="-0.499984740745262"/>
      <name val="Arial"/>
      <family val="2"/>
    </font>
    <font>
      <i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 tint="-0.499984740745262"/>
      <name val="Arial"/>
      <family val="2"/>
    </font>
    <font>
      <sz val="11"/>
      <color theme="0" tint="-0.499984740745262"/>
      <name val="Arial"/>
      <family val="2"/>
    </font>
    <font>
      <sz val="11"/>
      <color rgb="FFFF000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006100"/>
      <name val="Calibri"/>
      <family val="2"/>
      <charset val="238"/>
      <scheme val="minor"/>
    </font>
    <font>
      <sz val="18"/>
      <color theme="3"/>
      <name val="Cambria"/>
      <family val="1"/>
      <scheme val="major"/>
    </font>
    <font>
      <u/>
      <sz val="9"/>
      <color theme="10"/>
      <name val="Arial"/>
      <family val="2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scheme val="minor"/>
    </font>
    <font>
      <sz val="22"/>
      <color theme="5"/>
      <name val="Cambria"/>
      <family val="2"/>
      <scheme val="major"/>
    </font>
    <font>
      <b/>
      <sz val="10"/>
      <name val="Arial"/>
      <family val="2"/>
    </font>
    <font>
      <i/>
      <sz val="8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b/>
      <i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theme="0" tint="-0.34998626667073579"/>
      </bottom>
      <diagonal/>
    </border>
    <border>
      <left/>
      <right/>
      <top/>
      <bottom style="medium">
        <color indexed="64"/>
      </bottom>
      <diagonal/>
    </border>
  </borders>
  <cellStyleXfs count="30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0" fillId="0" borderId="3" applyNumberFormat="0" applyFill="0" applyAlignment="0" applyProtection="0"/>
  </cellStyleXfs>
  <cellXfs count="101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/>
    <xf numFmtId="0" fontId="6" fillId="0" borderId="0" xfId="0" applyFont="1"/>
    <xf numFmtId="14" fontId="3" fillId="4" borderId="0" xfId="2" applyNumberFormat="1" applyFont="1" applyFill="1" applyAlignment="1">
      <alignment horizontal="right" wrapText="1"/>
    </xf>
    <xf numFmtId="0" fontId="3" fillId="0" borderId="0" xfId="2" applyFont="1" applyAlignment="1">
      <alignment horizontal="right" wrapText="1"/>
    </xf>
    <xf numFmtId="0" fontId="7" fillId="4" borderId="0" xfId="0" applyFont="1" applyFill="1"/>
    <xf numFmtId="164" fontId="7" fillId="4" borderId="0" xfId="1" applyNumberFormat="1" applyFont="1" applyFill="1"/>
    <xf numFmtId="164" fontId="4" fillId="0" borderId="0" xfId="1" applyNumberFormat="1" applyFont="1"/>
    <xf numFmtId="37" fontId="7" fillId="4" borderId="0" xfId="1" applyNumberFormat="1" applyFont="1" applyFill="1"/>
    <xf numFmtId="37" fontId="5" fillId="0" borderId="0" xfId="1" applyNumberFormat="1" applyFont="1"/>
    <xf numFmtId="37" fontId="4" fillId="0" borderId="0" xfId="1" applyNumberFormat="1" applyFont="1"/>
    <xf numFmtId="41" fontId="7" fillId="4" borderId="0" xfId="1" applyNumberFormat="1" applyFont="1" applyFill="1"/>
    <xf numFmtId="0" fontId="4" fillId="0" borderId="0" xfId="0" applyFont="1" applyAlignment="1">
      <alignment wrapText="1"/>
    </xf>
    <xf numFmtId="0" fontId="4" fillId="0" borderId="0" xfId="0" quotePrefix="1" applyFont="1"/>
    <xf numFmtId="37" fontId="2" fillId="0" borderId="0" xfId="0" applyNumberFormat="1" applyFont="1"/>
    <xf numFmtId="37" fontId="8" fillId="4" borderId="1" xfId="1" applyNumberFormat="1" applyFont="1" applyFill="1" applyBorder="1"/>
    <xf numFmtId="37" fontId="8" fillId="5" borderId="1" xfId="1" applyNumberFormat="1" applyFont="1" applyFill="1" applyBorder="1"/>
    <xf numFmtId="37" fontId="8" fillId="6" borderId="1" xfId="1" applyNumberFormat="1" applyFont="1" applyFill="1" applyBorder="1"/>
    <xf numFmtId="41" fontId="2" fillId="0" borderId="0" xfId="0" applyNumberFormat="1" applyFont="1"/>
    <xf numFmtId="37" fontId="7" fillId="5" borderId="0" xfId="1" applyNumberFormat="1" applyFont="1" applyFill="1"/>
    <xf numFmtId="165" fontId="2" fillId="0" borderId="0" xfId="0" applyNumberFormat="1" applyFont="1"/>
    <xf numFmtId="37" fontId="7" fillId="0" borderId="0" xfId="1" applyNumberFormat="1" applyFont="1"/>
    <xf numFmtId="43" fontId="2" fillId="0" borderId="0" xfId="0" applyNumberFormat="1" applyFont="1"/>
    <xf numFmtId="37" fontId="8" fillId="0" borderId="1" xfId="1" applyNumberFormat="1" applyFont="1" applyBorder="1"/>
    <xf numFmtId="37" fontId="9" fillId="0" borderId="1" xfId="1" applyNumberFormat="1" applyFont="1" applyBorder="1"/>
    <xf numFmtId="37" fontId="3" fillId="0" borderId="1" xfId="1" applyNumberFormat="1" applyFont="1" applyBorder="1"/>
    <xf numFmtId="37" fontId="9" fillId="0" borderId="0" xfId="1" applyNumberFormat="1" applyFont="1"/>
    <xf numFmtId="37" fontId="8" fillId="4" borderId="2" xfId="1" applyNumberFormat="1" applyFont="1" applyFill="1" applyBorder="1"/>
    <xf numFmtId="37" fontId="8" fillId="5" borderId="2" xfId="1" applyNumberFormat="1" applyFont="1" applyFill="1" applyBorder="1"/>
    <xf numFmtId="37" fontId="8" fillId="0" borderId="2" xfId="1" applyNumberFormat="1" applyFont="1" applyBorder="1"/>
    <xf numFmtId="0" fontId="10" fillId="0" borderId="0" xfId="0" applyFont="1"/>
    <xf numFmtId="3" fontId="11" fillId="0" borderId="0" xfId="0" applyNumberFormat="1" applyFont="1"/>
    <xf numFmtId="3" fontId="10" fillId="0" borderId="0" xfId="0" applyNumberFormat="1" applyFont="1"/>
    <xf numFmtId="0" fontId="12" fillId="0" borderId="0" xfId="13"/>
    <xf numFmtId="0" fontId="8" fillId="0" borderId="0" xfId="13" applyFont="1"/>
    <xf numFmtId="0" fontId="7" fillId="0" borderId="0" xfId="13" applyFont="1"/>
    <xf numFmtId="41" fontId="7" fillId="0" borderId="0" xfId="1" applyNumberFormat="1" applyFont="1"/>
    <xf numFmtId="0" fontId="21" fillId="0" borderId="0" xfId="13" applyFont="1"/>
    <xf numFmtId="0" fontId="22" fillId="0" borderId="0" xfId="13" applyFont="1"/>
    <xf numFmtId="166" fontId="3" fillId="4" borderId="0" xfId="1" applyNumberFormat="1" applyFont="1" applyFill="1" applyAlignment="1">
      <alignment horizontal="right" wrapText="1"/>
    </xf>
    <xf numFmtId="0" fontId="23" fillId="0" borderId="0" xfId="2" applyFont="1" applyAlignment="1">
      <alignment horizontal="right" wrapText="1"/>
    </xf>
    <xf numFmtId="0" fontId="24" fillId="0" borderId="0" xfId="13" applyFont="1"/>
    <xf numFmtId="41" fontId="8" fillId="4" borderId="0" xfId="1" applyNumberFormat="1" applyFont="1" applyFill="1"/>
    <xf numFmtId="37" fontId="7" fillId="0" borderId="0" xfId="13" applyNumberFormat="1" applyFont="1"/>
    <xf numFmtId="0" fontId="7" fillId="0" borderId="0" xfId="13" applyFont="1" applyAlignment="1">
      <alignment wrapText="1"/>
    </xf>
    <xf numFmtId="41" fontId="7" fillId="4" borderId="0" xfId="1" applyNumberFormat="1" applyFont="1" applyFill="1" applyAlignment="1">
      <alignment wrapText="1"/>
    </xf>
    <xf numFmtId="3" fontId="12" fillId="0" borderId="0" xfId="13" applyNumberFormat="1"/>
    <xf numFmtId="3" fontId="12" fillId="0" borderId="0" xfId="13" applyNumberFormat="1" applyAlignment="1">
      <alignment wrapText="1"/>
    </xf>
    <xf numFmtId="0" fontId="12" fillId="0" borderId="0" xfId="13" applyAlignment="1">
      <alignment horizontal="right"/>
    </xf>
    <xf numFmtId="41" fontId="7" fillId="4" borderId="0" xfId="1" applyNumberFormat="1" applyFont="1" applyFill="1" applyAlignment="1">
      <alignment horizontal="right" wrapText="1"/>
    </xf>
    <xf numFmtId="37" fontId="8" fillId="4" borderId="1" xfId="13" applyNumberFormat="1" applyFont="1" applyFill="1" applyBorder="1"/>
    <xf numFmtId="37" fontId="8" fillId="0" borderId="1" xfId="13" applyNumberFormat="1" applyFont="1" applyBorder="1"/>
    <xf numFmtId="3" fontId="21" fillId="0" borderId="1" xfId="13" applyNumberFormat="1" applyFont="1" applyBorder="1"/>
    <xf numFmtId="37" fontId="7" fillId="0" borderId="0" xfId="13" applyNumberFormat="1" applyFont="1" applyAlignment="1">
      <alignment horizontal="center" wrapText="1"/>
    </xf>
    <xf numFmtId="3" fontId="12" fillId="0" borderId="0" xfId="13" applyNumberFormat="1" applyAlignment="1">
      <alignment horizontal="center" wrapText="1"/>
    </xf>
    <xf numFmtId="0" fontId="12" fillId="0" borderId="0" xfId="13" applyAlignment="1">
      <alignment vertical="center"/>
    </xf>
    <xf numFmtId="0" fontId="7" fillId="0" borderId="0" xfId="13" applyFont="1" applyAlignment="1">
      <alignment vertical="center" wrapText="1"/>
    </xf>
    <xf numFmtId="0" fontId="7" fillId="0" borderId="0" xfId="13" applyFont="1" applyAlignment="1">
      <alignment vertical="top" wrapText="1"/>
    </xf>
    <xf numFmtId="3" fontId="12" fillId="0" borderId="0" xfId="13" applyNumberFormat="1" applyAlignment="1">
      <alignment vertical="top"/>
    </xf>
    <xf numFmtId="0" fontId="8" fillId="0" borderId="0" xfId="13" applyFont="1" applyAlignment="1">
      <alignment wrapText="1"/>
    </xf>
    <xf numFmtId="37" fontId="8" fillId="0" borderId="1" xfId="13" applyNumberFormat="1" applyFont="1" applyFill="1" applyBorder="1"/>
    <xf numFmtId="41" fontId="7" fillId="0" borderId="0" xfId="13" applyNumberFormat="1" applyFont="1"/>
    <xf numFmtId="41" fontId="8" fillId="4" borderId="1" xfId="13" applyNumberFormat="1" applyFont="1" applyFill="1" applyBorder="1"/>
    <xf numFmtId="41" fontId="8" fillId="0" borderId="1" xfId="13" applyNumberFormat="1" applyFont="1" applyBorder="1"/>
    <xf numFmtId="37" fontId="8" fillId="0" borderId="0" xfId="13" applyNumberFormat="1" applyFont="1"/>
    <xf numFmtId="3" fontId="21" fillId="0" borderId="0" xfId="13" applyNumberFormat="1" applyFont="1"/>
    <xf numFmtId="41" fontId="12" fillId="4" borderId="0" xfId="1" applyNumberFormat="1" applyFont="1" applyFill="1"/>
    <xf numFmtId="0" fontId="12" fillId="0" borderId="0" xfId="13" applyAlignment="1">
      <alignment vertical="top"/>
    </xf>
    <xf numFmtId="0" fontId="3" fillId="4" borderId="0" xfId="2" applyFont="1" applyFill="1" applyAlignment="1">
      <alignment horizontal="right" wrapText="1"/>
    </xf>
    <xf numFmtId="41" fontId="22" fillId="4" borderId="0" xfId="1" applyNumberFormat="1" applyFont="1" applyFill="1"/>
    <xf numFmtId="15" fontId="8" fillId="0" borderId="0" xfId="13" applyNumberFormat="1" applyFont="1" applyAlignment="1">
      <alignment horizontal="right" wrapText="1"/>
    </xf>
    <xf numFmtId="3" fontId="8" fillId="0" borderId="0" xfId="13" applyNumberFormat="1" applyFont="1"/>
    <xf numFmtId="41" fontId="7" fillId="4" borderId="0" xfId="13" applyNumberFormat="1" applyFont="1" applyFill="1" applyAlignment="1">
      <alignment vertical="top"/>
    </xf>
    <xf numFmtId="41" fontId="7" fillId="0" borderId="0" xfId="13" applyNumberFormat="1" applyFont="1" applyAlignment="1">
      <alignment vertical="top"/>
    </xf>
    <xf numFmtId="0" fontId="25" fillId="0" borderId="0" xfId="13" applyFont="1" applyAlignment="1">
      <alignment wrapText="1"/>
    </xf>
    <xf numFmtId="41" fontId="7" fillId="4" borderId="0" xfId="13" applyNumberFormat="1" applyFont="1" applyFill="1" applyAlignment="1">
      <alignment horizontal="right" vertical="top"/>
    </xf>
    <xf numFmtId="41" fontId="7" fillId="0" borderId="0" xfId="13" applyNumberFormat="1" applyFont="1" applyAlignment="1">
      <alignment horizontal="right" vertical="top"/>
    </xf>
    <xf numFmtId="164" fontId="12" fillId="0" borderId="0" xfId="3" applyNumberFormat="1" applyFont="1" applyAlignment="1">
      <alignment horizontal="right" vertical="top"/>
    </xf>
    <xf numFmtId="164" fontId="12" fillId="0" borderId="0" xfId="3" applyNumberFormat="1" applyFont="1" applyAlignment="1">
      <alignment vertical="top"/>
    </xf>
    <xf numFmtId="37" fontId="8" fillId="4" borderId="1" xfId="13" applyNumberFormat="1" applyFont="1" applyFill="1" applyBorder="1" applyAlignment="1">
      <alignment horizontal="right" vertical="top"/>
    </xf>
    <xf numFmtId="37" fontId="8" fillId="0" borderId="1" xfId="13" applyNumberFormat="1" applyFont="1" applyBorder="1" applyAlignment="1">
      <alignment horizontal="right" vertical="top"/>
    </xf>
    <xf numFmtId="37" fontId="8" fillId="4" borderId="4" xfId="13" applyNumberFormat="1" applyFont="1" applyFill="1" applyBorder="1" applyAlignment="1">
      <alignment vertical="top"/>
    </xf>
    <xf numFmtId="37" fontId="8" fillId="0" borderId="4" xfId="13" applyNumberFormat="1" applyFont="1" applyBorder="1" applyAlignment="1">
      <alignment vertical="top"/>
    </xf>
    <xf numFmtId="37" fontId="7" fillId="4" borderId="0" xfId="13" applyNumberFormat="1" applyFont="1" applyFill="1" applyAlignment="1">
      <alignment horizontal="center"/>
    </xf>
    <xf numFmtId="37" fontId="7" fillId="0" borderId="0" xfId="13" applyNumberFormat="1" applyFont="1" applyAlignment="1">
      <alignment horizontal="center"/>
    </xf>
    <xf numFmtId="0" fontId="12" fillId="0" borderId="0" xfId="13" applyAlignment="1">
      <alignment horizontal="center"/>
    </xf>
    <xf numFmtId="37" fontId="7" fillId="4" borderId="0" xfId="13" applyNumberFormat="1" applyFont="1" applyFill="1"/>
    <xf numFmtId="37" fontId="7" fillId="4" borderId="1" xfId="13" applyNumberFormat="1" applyFont="1" applyFill="1" applyBorder="1"/>
    <xf numFmtId="37" fontId="7" fillId="0" borderId="1" xfId="13" applyNumberFormat="1" applyFont="1" applyBorder="1"/>
    <xf numFmtId="3" fontId="12" fillId="0" borderId="1" xfId="13" applyNumberFormat="1" applyBorder="1"/>
    <xf numFmtId="167" fontId="7" fillId="4" borderId="4" xfId="13" applyNumberFormat="1" applyFont="1" applyFill="1" applyBorder="1"/>
    <xf numFmtId="167" fontId="7" fillId="0" borderId="4" xfId="13" applyNumberFormat="1" applyFont="1" applyBorder="1"/>
    <xf numFmtId="168" fontId="12" fillId="0" borderId="4" xfId="13" applyNumberFormat="1" applyBorder="1"/>
    <xf numFmtId="167" fontId="7" fillId="4" borderId="0" xfId="13" applyNumberFormat="1" applyFont="1" applyFill="1"/>
    <xf numFmtId="167" fontId="7" fillId="0" borderId="0" xfId="13" applyNumberFormat="1" applyFont="1"/>
    <xf numFmtId="41" fontId="24" fillId="4" borderId="0" xfId="1" applyNumberFormat="1" applyFont="1" applyFill="1"/>
    <xf numFmtId="41" fontId="12" fillId="0" borderId="0" xfId="1" applyNumberFormat="1" applyFont="1"/>
  </cellXfs>
  <cellStyles count="30">
    <cellStyle name="Comma" xfId="1" builtinId="3"/>
    <cellStyle name="Comma 2" xfId="3"/>
    <cellStyle name="Comma 3" xfId="4"/>
    <cellStyle name="Comma 4" xfId="5"/>
    <cellStyle name="Comma 8 7" xfId="6"/>
    <cellStyle name="Good 2" xfId="7"/>
    <cellStyle name="Heading 1 2" xfId="8"/>
    <cellStyle name="Hyperlink 2" xfId="9"/>
    <cellStyle name="Neutral 2" xfId="10"/>
    <cellStyle name="Normal" xfId="0" builtinId="0"/>
    <cellStyle name="Normal 10" xfId="11"/>
    <cellStyle name="Normal 11" xfId="12"/>
    <cellStyle name="Normal 2" xfId="13"/>
    <cellStyle name="Normal 2 2" xfId="14"/>
    <cellStyle name="Normal 2 2 2 2" xfId="15"/>
    <cellStyle name="Normal 3" xfId="16"/>
    <cellStyle name="Normal 3 2" xfId="17"/>
    <cellStyle name="Normal 3 3" xfId="18"/>
    <cellStyle name="Normal 4" xfId="19"/>
    <cellStyle name="Normal 4 2" xfId="20"/>
    <cellStyle name="Normal 5" xfId="21"/>
    <cellStyle name="Normal 6" xfId="22"/>
    <cellStyle name="Normal 6 2" xfId="23"/>
    <cellStyle name="Normal 7" xfId="24"/>
    <cellStyle name="Normal 8" xfId="25"/>
    <cellStyle name="Normal 8 7" xfId="2"/>
    <cellStyle name="Normal 9" xfId="26"/>
    <cellStyle name="Percent 2" xfId="27"/>
    <cellStyle name="Percent 3" xfId="28"/>
    <cellStyle name="Title 2" xfId="2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19\Situatii%20financiare%202019\Situatii%20financiare%20individuale\03_2019\Sit%20financiare%20cu%20note_31.03.20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.Poz fin_03_en"/>
      <sheetName val="2.RezG_03_en"/>
      <sheetName val="Fisa contului_6611_032019"/>
      <sheetName val="Fisa contului_7621_032019"/>
      <sheetName val="0. Cash directa_122018"/>
      <sheetName val="1.1 pozitia financiara"/>
      <sheetName val="1.2 RezG_2018"/>
      <sheetName val="1.4. Sit_modif_CP 2018"/>
      <sheetName val="1.3.Cashflow 2018"/>
      <sheetName val="Export_balanta_ASIS_Mar_2018"/>
      <sheetName val="Export_Balanta_ASIS _Mar_2019"/>
      <sheetName val="Export_Balanta_31032018"/>
      <sheetName val="2.Balanta 032019"/>
      <sheetName val="2.Balanta 032018"/>
      <sheetName val="2.2 P&amp;L BVC"/>
      <sheetName val="4.Leasing"/>
      <sheetName val="7. Note 6. segmente_12_2018"/>
      <sheetName val="7. Note_7.Reconciliere segm2018"/>
      <sheetName val="7.Note bil 1"/>
      <sheetName val="7.Note bil 2_3_7"/>
      <sheetName val="Impact IFRS9"/>
      <sheetName val="2017"/>
      <sheetName val="7.note bil 4_ portofoliu_2017"/>
      <sheetName val="7.Note bil 4_5_2018"/>
      <sheetName val="5.RJ_2018"/>
      <sheetName val="7.note bil _6.1"/>
      <sheetName val="7.note bil 6.2"/>
      <sheetName val="7.note bil_8_10"/>
      <sheetName val="7.note bil_10_11"/>
      <sheetName val="7.note 23"/>
      <sheetName val="7.note bil 14_17"/>
      <sheetName val="7.note bil 18_19"/>
      <sheetName val="7.note bil 20_21"/>
      <sheetName val="7 note bil 22_"/>
      <sheetName val="7.note bil 4_portofoliu_2018"/>
      <sheetName val="7.nota 24 Ierh val juste 2008"/>
      <sheetName val="Mod-evaluare_participatii"/>
      <sheetName val="99.10 Rap Rez gl"/>
      <sheetName val="99.11.Segmente"/>
      <sheetName val="99.12.Pozitia financiara"/>
      <sheetName val="99.13. Indicatori cheie"/>
      <sheetName val="7.nota 27 IFRS 9"/>
      <sheetName val="Sheet1"/>
      <sheetName val="Domeniu_activ_Portofoliu"/>
      <sheetName val="Riscul_de_pret"/>
      <sheetName val="Riscul de credit"/>
      <sheetName val="Riscul valutar"/>
      <sheetName val="Situatie_Solduri_bancare_2018"/>
      <sheetName val="Situatie conturi bancare_2017"/>
      <sheetName val="RiScul de lichiditate"/>
      <sheetName val="Riscul de rata a dobanzii"/>
    </sheetNames>
    <sheetDataSet>
      <sheetData sheetId="0"/>
      <sheetData sheetId="1"/>
      <sheetData sheetId="2">
        <row r="37">
          <cell r="M37">
            <v>543535.56999999995</v>
          </cell>
        </row>
      </sheetData>
      <sheetData sheetId="3">
        <row r="40">
          <cell r="M40">
            <v>754711.82000000007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D1" t="str">
            <v>TRD</v>
          </cell>
          <cell r="AE1" t="str">
            <v>TRC</v>
          </cell>
          <cell r="AJ1" t="str">
            <v>Mapare Rez Global</v>
          </cell>
        </row>
        <row r="2">
          <cell r="AD2">
            <v>0</v>
          </cell>
          <cell r="AE2">
            <v>0</v>
          </cell>
        </row>
        <row r="3">
          <cell r="AD3">
            <v>0</v>
          </cell>
          <cell r="AE3">
            <v>0</v>
          </cell>
        </row>
        <row r="4">
          <cell r="AD4">
            <v>0</v>
          </cell>
          <cell r="AE4">
            <v>0</v>
          </cell>
        </row>
        <row r="5">
          <cell r="AD5">
            <v>0</v>
          </cell>
          <cell r="AE5">
            <v>0</v>
          </cell>
        </row>
        <row r="6">
          <cell r="AD6">
            <v>0</v>
          </cell>
          <cell r="AE6">
            <v>0</v>
          </cell>
        </row>
        <row r="7">
          <cell r="AD7">
            <v>0</v>
          </cell>
          <cell r="AE7">
            <v>0</v>
          </cell>
        </row>
        <row r="8">
          <cell r="AD8">
            <v>0</v>
          </cell>
          <cell r="AE8">
            <v>0</v>
          </cell>
        </row>
        <row r="9">
          <cell r="AD9">
            <v>0</v>
          </cell>
          <cell r="AE9">
            <v>0</v>
          </cell>
        </row>
        <row r="10">
          <cell r="AD10">
            <v>0</v>
          </cell>
          <cell r="AE10">
            <v>0</v>
          </cell>
        </row>
        <row r="11">
          <cell r="AD11">
            <v>0</v>
          </cell>
          <cell r="AE11">
            <v>0</v>
          </cell>
        </row>
        <row r="12">
          <cell r="AD12">
            <v>0</v>
          </cell>
          <cell r="AE12">
            <v>0</v>
          </cell>
        </row>
        <row r="13">
          <cell r="AD13">
            <v>0</v>
          </cell>
          <cell r="AE13">
            <v>0</v>
          </cell>
        </row>
        <row r="14">
          <cell r="AD14">
            <v>0</v>
          </cell>
          <cell r="AE14">
            <v>0</v>
          </cell>
        </row>
        <row r="15">
          <cell r="AD15">
            <v>0</v>
          </cell>
          <cell r="AE15">
            <v>0</v>
          </cell>
        </row>
        <row r="16">
          <cell r="AD16">
            <v>0</v>
          </cell>
          <cell r="AE16">
            <v>0</v>
          </cell>
        </row>
        <row r="17">
          <cell r="AD17">
            <v>0</v>
          </cell>
          <cell r="AE17">
            <v>0</v>
          </cell>
        </row>
        <row r="18">
          <cell r="AD18">
            <v>0</v>
          </cell>
          <cell r="AE18">
            <v>0</v>
          </cell>
        </row>
        <row r="19">
          <cell r="AD19">
            <v>2804699.26</v>
          </cell>
          <cell r="AE19">
            <v>0</v>
          </cell>
        </row>
        <row r="20">
          <cell r="AD20">
            <v>0</v>
          </cell>
          <cell r="AE20">
            <v>0</v>
          </cell>
        </row>
        <row r="21">
          <cell r="AD21">
            <v>0</v>
          </cell>
          <cell r="AE21">
            <v>0</v>
          </cell>
        </row>
        <row r="22">
          <cell r="AD22">
            <v>0</v>
          </cell>
          <cell r="AE22">
            <v>0</v>
          </cell>
        </row>
        <row r="23">
          <cell r="AD23">
            <v>0</v>
          </cell>
          <cell r="AE23">
            <v>0</v>
          </cell>
        </row>
        <row r="24">
          <cell r="AD24">
            <v>0</v>
          </cell>
          <cell r="AE24">
            <v>0</v>
          </cell>
        </row>
        <row r="25">
          <cell r="AD25">
            <v>7853868.4800000004</v>
          </cell>
          <cell r="AE25">
            <v>11127207.98</v>
          </cell>
        </row>
        <row r="26">
          <cell r="AD26">
            <v>0</v>
          </cell>
          <cell r="AE26">
            <v>0</v>
          </cell>
        </row>
        <row r="27">
          <cell r="AD27">
            <v>0</v>
          </cell>
          <cell r="AE27">
            <v>0</v>
          </cell>
        </row>
        <row r="28">
          <cell r="AD28">
            <v>1923.4499999999998</v>
          </cell>
          <cell r="AE28">
            <v>390.37</v>
          </cell>
        </row>
        <row r="29">
          <cell r="AD29">
            <v>5772.38</v>
          </cell>
          <cell r="AE29">
            <v>398.90000000000003</v>
          </cell>
        </row>
        <row r="30">
          <cell r="AD30">
            <v>4864.9400000000005</v>
          </cell>
          <cell r="AE30">
            <v>804.18</v>
          </cell>
        </row>
        <row r="31">
          <cell r="AD31">
            <v>0</v>
          </cell>
          <cell r="AE31">
            <v>0</v>
          </cell>
        </row>
        <row r="32">
          <cell r="AD32">
            <v>0</v>
          </cell>
          <cell r="AE32">
            <v>0</v>
          </cell>
        </row>
        <row r="33">
          <cell r="AD33">
            <v>0</v>
          </cell>
          <cell r="AE33">
            <v>0</v>
          </cell>
        </row>
        <row r="34">
          <cell r="AD34">
            <v>0</v>
          </cell>
          <cell r="AE34">
            <v>0</v>
          </cell>
        </row>
        <row r="35">
          <cell r="AD35">
            <v>0</v>
          </cell>
          <cell r="AE35">
            <v>0</v>
          </cell>
        </row>
        <row r="36">
          <cell r="AD36">
            <v>0</v>
          </cell>
          <cell r="AE36">
            <v>0</v>
          </cell>
        </row>
        <row r="37">
          <cell r="AD37">
            <v>0</v>
          </cell>
          <cell r="AE37">
            <v>0</v>
          </cell>
        </row>
        <row r="38">
          <cell r="AD38">
            <v>0</v>
          </cell>
          <cell r="AE38">
            <v>0</v>
          </cell>
        </row>
        <row r="39">
          <cell r="AD39">
            <v>0</v>
          </cell>
          <cell r="AE39">
            <v>0</v>
          </cell>
        </row>
        <row r="40">
          <cell r="AD40">
            <v>0</v>
          </cell>
          <cell r="AE40">
            <v>0</v>
          </cell>
        </row>
        <row r="41">
          <cell r="AD41">
            <v>0</v>
          </cell>
          <cell r="AE41">
            <v>0</v>
          </cell>
        </row>
        <row r="42">
          <cell r="AD42">
            <v>0</v>
          </cell>
          <cell r="AE42">
            <v>0</v>
          </cell>
        </row>
        <row r="43">
          <cell r="AD43">
            <v>0</v>
          </cell>
          <cell r="AE43">
            <v>0</v>
          </cell>
        </row>
        <row r="44">
          <cell r="AD44">
            <v>0</v>
          </cell>
          <cell r="AE44">
            <v>0</v>
          </cell>
        </row>
        <row r="45">
          <cell r="AD45">
            <v>0</v>
          </cell>
          <cell r="AE45">
            <v>0</v>
          </cell>
        </row>
        <row r="46">
          <cell r="AD46">
            <v>0</v>
          </cell>
          <cell r="AE46">
            <v>0</v>
          </cell>
        </row>
        <row r="47">
          <cell r="AD47">
            <v>508215</v>
          </cell>
          <cell r="AE47">
            <v>0</v>
          </cell>
        </row>
        <row r="48">
          <cell r="AD48">
            <v>0</v>
          </cell>
          <cell r="AE48">
            <v>0</v>
          </cell>
        </row>
        <row r="49">
          <cell r="AD49">
            <v>0</v>
          </cell>
          <cell r="AE49">
            <v>0</v>
          </cell>
        </row>
        <row r="50">
          <cell r="AD50">
            <v>16540.86</v>
          </cell>
          <cell r="AE50">
            <v>4043.84</v>
          </cell>
        </row>
        <row r="51">
          <cell r="AD51">
            <v>3170550</v>
          </cell>
          <cell r="AE51">
            <v>0</v>
          </cell>
        </row>
        <row r="52">
          <cell r="AD52">
            <v>52601.78</v>
          </cell>
          <cell r="AE52">
            <v>20743.629999999997</v>
          </cell>
        </row>
        <row r="53">
          <cell r="AD53">
            <v>0</v>
          </cell>
          <cell r="AE53">
            <v>0</v>
          </cell>
        </row>
        <row r="54">
          <cell r="AD54">
            <v>0</v>
          </cell>
          <cell r="AE54">
            <v>0</v>
          </cell>
        </row>
        <row r="55">
          <cell r="AD55">
            <v>0</v>
          </cell>
          <cell r="AE55">
            <v>0</v>
          </cell>
        </row>
        <row r="56">
          <cell r="AD56">
            <v>0</v>
          </cell>
          <cell r="AE56">
            <v>0</v>
          </cell>
        </row>
        <row r="57">
          <cell r="AD57">
            <v>2967</v>
          </cell>
          <cell r="AE57">
            <v>0</v>
          </cell>
        </row>
        <row r="58">
          <cell r="AD58">
            <v>0</v>
          </cell>
          <cell r="AE58">
            <v>0</v>
          </cell>
        </row>
        <row r="59">
          <cell r="AD59">
            <v>0</v>
          </cell>
          <cell r="AE59">
            <v>0</v>
          </cell>
        </row>
        <row r="60">
          <cell r="AD60">
            <v>0</v>
          </cell>
          <cell r="AE60">
            <v>13137.38</v>
          </cell>
        </row>
        <row r="61">
          <cell r="AD61">
            <v>0</v>
          </cell>
          <cell r="AE61">
            <v>154444.69</v>
          </cell>
        </row>
        <row r="62">
          <cell r="AD62">
            <v>0</v>
          </cell>
          <cell r="AE62">
            <v>49984.17</v>
          </cell>
        </row>
        <row r="63">
          <cell r="AD63">
            <v>0</v>
          </cell>
          <cell r="AE63">
            <v>16657.07</v>
          </cell>
        </row>
        <row r="64">
          <cell r="AD64">
            <v>0</v>
          </cell>
          <cell r="AE64">
            <v>5582.06</v>
          </cell>
        </row>
        <row r="65">
          <cell r="AD65">
            <v>0</v>
          </cell>
          <cell r="AE65">
            <v>0</v>
          </cell>
        </row>
        <row r="66">
          <cell r="AD66">
            <v>230.98</v>
          </cell>
          <cell r="AE66">
            <v>230.98</v>
          </cell>
        </row>
        <row r="67">
          <cell r="AD67">
            <v>0</v>
          </cell>
          <cell r="AE67">
            <v>0</v>
          </cell>
        </row>
        <row r="68">
          <cell r="AD68">
            <v>0</v>
          </cell>
          <cell r="AE68">
            <v>0</v>
          </cell>
        </row>
        <row r="69">
          <cell r="AD69">
            <v>0</v>
          </cell>
          <cell r="AE69">
            <v>0</v>
          </cell>
        </row>
        <row r="70">
          <cell r="AD70">
            <v>0</v>
          </cell>
          <cell r="AE70">
            <v>0</v>
          </cell>
        </row>
        <row r="71">
          <cell r="AD71">
            <v>986336.47</v>
          </cell>
          <cell r="AE71">
            <v>1084727</v>
          </cell>
        </row>
        <row r="72">
          <cell r="AD72">
            <v>80901.829999999987</v>
          </cell>
          <cell r="AE72">
            <v>69015.649999999994</v>
          </cell>
        </row>
        <row r="73">
          <cell r="AD73">
            <v>5891.33</v>
          </cell>
          <cell r="AE73">
            <v>5891.33</v>
          </cell>
        </row>
        <row r="74">
          <cell r="AD74">
            <v>104108.62000000001</v>
          </cell>
          <cell r="AE74">
            <v>94967.39</v>
          </cell>
        </row>
        <row r="75">
          <cell r="AD75">
            <v>-205.54000000000002</v>
          </cell>
          <cell r="AE75">
            <v>0.01</v>
          </cell>
        </row>
        <row r="76">
          <cell r="AD76">
            <v>-9803.41</v>
          </cell>
          <cell r="AE76">
            <v>0</v>
          </cell>
        </row>
        <row r="77">
          <cell r="AD77">
            <v>0</v>
          </cell>
          <cell r="AE77">
            <v>0</v>
          </cell>
        </row>
        <row r="78">
          <cell r="AD78">
            <v>-121.09999999999991</v>
          </cell>
          <cell r="AE78">
            <v>0</v>
          </cell>
        </row>
        <row r="79">
          <cell r="AD79">
            <v>554268.15</v>
          </cell>
          <cell r="AE79">
            <v>554268.15</v>
          </cell>
        </row>
        <row r="80">
          <cell r="AD80">
            <v>1534290.15</v>
          </cell>
          <cell r="AE80">
            <v>0</v>
          </cell>
        </row>
        <row r="81">
          <cell r="AD81">
            <v>30120.440000000002</v>
          </cell>
          <cell r="AE81">
            <v>25625.489999999998</v>
          </cell>
        </row>
        <row r="82">
          <cell r="AD82">
            <v>83019757.829999998</v>
          </cell>
          <cell r="AE82">
            <v>80384739.920000002</v>
          </cell>
        </row>
        <row r="83">
          <cell r="AD83">
            <v>750874.24</v>
          </cell>
          <cell r="AE83">
            <v>750874.24</v>
          </cell>
        </row>
        <row r="84">
          <cell r="AD84">
            <v>4422.33</v>
          </cell>
          <cell r="AE84">
            <v>4422.33</v>
          </cell>
        </row>
        <row r="85">
          <cell r="AD85">
            <v>3811361.6100000003</v>
          </cell>
          <cell r="AE85">
            <v>-696162.67999999993</v>
          </cell>
        </row>
        <row r="86">
          <cell r="AD86">
            <v>170159.12</v>
          </cell>
          <cell r="AE86">
            <v>646174.17999999993</v>
          </cell>
        </row>
        <row r="87">
          <cell r="AD87">
            <v>1570600.88</v>
          </cell>
          <cell r="AE87">
            <v>1570600.88</v>
          </cell>
        </row>
        <row r="88">
          <cell r="AD88">
            <v>9464.4599999999991</v>
          </cell>
          <cell r="AE88">
            <v>4023.83</v>
          </cell>
        </row>
        <row r="89">
          <cell r="AD89">
            <v>0</v>
          </cell>
          <cell r="AE89">
            <v>0</v>
          </cell>
        </row>
        <row r="90">
          <cell r="AD90">
            <v>3918497.03</v>
          </cell>
          <cell r="AE90">
            <v>887547.03</v>
          </cell>
        </row>
        <row r="91">
          <cell r="AD91">
            <v>951181</v>
          </cell>
          <cell r="AE91">
            <v>971713</v>
          </cell>
        </row>
        <row r="92">
          <cell r="AD92">
            <v>4222</v>
          </cell>
          <cell r="AE92">
            <v>3626</v>
          </cell>
        </row>
        <row r="93">
          <cell r="AD93">
            <v>14533</v>
          </cell>
          <cell r="AE93">
            <v>2000</v>
          </cell>
        </row>
        <row r="94">
          <cell r="AD94">
            <v>1890</v>
          </cell>
          <cell r="AE94">
            <v>1890</v>
          </cell>
        </row>
        <row r="95">
          <cell r="AD95">
            <v>0</v>
          </cell>
          <cell r="AE95">
            <v>-71921.63</v>
          </cell>
        </row>
        <row r="96">
          <cell r="AD96">
            <v>257905</v>
          </cell>
          <cell r="AE96">
            <v>243218</v>
          </cell>
        </row>
        <row r="97">
          <cell r="AD97">
            <v>102004</v>
          </cell>
          <cell r="AE97">
            <v>95739</v>
          </cell>
        </row>
        <row r="98">
          <cell r="AD98">
            <v>22993</v>
          </cell>
          <cell r="AE98">
            <v>14558</v>
          </cell>
        </row>
        <row r="99">
          <cell r="AD99">
            <v>8269</v>
          </cell>
          <cell r="AE99">
            <v>0</v>
          </cell>
        </row>
        <row r="100">
          <cell r="AD100">
            <v>4866</v>
          </cell>
          <cell r="AE100">
            <v>4610</v>
          </cell>
        </row>
        <row r="101">
          <cell r="AD101">
            <v>69005</v>
          </cell>
          <cell r="AE101">
            <v>64823</v>
          </cell>
        </row>
        <row r="102">
          <cell r="AD102">
            <v>47975.630000000005</v>
          </cell>
          <cell r="AE102">
            <v>42482.61</v>
          </cell>
        </row>
        <row r="103">
          <cell r="AD103">
            <v>6849.32</v>
          </cell>
          <cell r="AE103">
            <v>0</v>
          </cell>
        </row>
        <row r="104">
          <cell r="AD104">
            <v>5742.15</v>
          </cell>
          <cell r="AE104">
            <v>6849.32</v>
          </cell>
        </row>
        <row r="105">
          <cell r="AD105">
            <v>11189950.74</v>
          </cell>
          <cell r="AE105">
            <v>11224945.57</v>
          </cell>
        </row>
        <row r="106">
          <cell r="AD106">
            <v>5908372.6899999995</v>
          </cell>
          <cell r="AE106">
            <v>5879645.129999999</v>
          </cell>
        </row>
        <row r="107">
          <cell r="AD107">
            <v>21672.84</v>
          </cell>
          <cell r="AE107">
            <v>12142.59</v>
          </cell>
        </row>
        <row r="108">
          <cell r="AD108">
            <v>2.12</v>
          </cell>
          <cell r="AE108">
            <v>0</v>
          </cell>
        </row>
        <row r="109">
          <cell r="AD109">
            <v>1966233.04</v>
          </cell>
          <cell r="AE109">
            <v>1966233.04</v>
          </cell>
        </row>
        <row r="110">
          <cell r="AD110">
            <v>3922629.68</v>
          </cell>
          <cell r="AE110">
            <v>3378697.5100000002</v>
          </cell>
        </row>
        <row r="111">
          <cell r="AD111">
            <v>56257698.469999999</v>
          </cell>
          <cell r="AE111">
            <v>56432018.680000007</v>
          </cell>
        </row>
        <row r="112">
          <cell r="AD112">
            <v>-128241.95</v>
          </cell>
          <cell r="AE112">
            <v>0</v>
          </cell>
        </row>
        <row r="113">
          <cell r="AD113">
            <v>87652.62</v>
          </cell>
          <cell r="AE113">
            <v>0</v>
          </cell>
        </row>
        <row r="114">
          <cell r="AD114">
            <v>23.22</v>
          </cell>
          <cell r="AE114">
            <v>0</v>
          </cell>
        </row>
        <row r="115">
          <cell r="AD115">
            <v>249.51999999999998</v>
          </cell>
          <cell r="AE115">
            <v>0</v>
          </cell>
        </row>
        <row r="116">
          <cell r="AD116">
            <v>4371.7</v>
          </cell>
          <cell r="AE116">
            <v>0</v>
          </cell>
        </row>
        <row r="117">
          <cell r="AD117">
            <v>4410.1899999999996</v>
          </cell>
          <cell r="AE117">
            <v>0</v>
          </cell>
        </row>
        <row r="118">
          <cell r="AD118">
            <v>49.349999999999994</v>
          </cell>
          <cell r="AE118">
            <v>0</v>
          </cell>
        </row>
        <row r="119">
          <cell r="AD119">
            <v>22.080000000000002</v>
          </cell>
          <cell r="AE119">
            <v>0</v>
          </cell>
        </row>
        <row r="120">
          <cell r="AD120">
            <v>788.8</v>
          </cell>
          <cell r="AE120">
            <v>0</v>
          </cell>
        </row>
        <row r="121">
          <cell r="AD121">
            <v>32.36</v>
          </cell>
          <cell r="AE121">
            <v>0</v>
          </cell>
        </row>
        <row r="122">
          <cell r="AD122">
            <v>21.26</v>
          </cell>
          <cell r="AE122">
            <v>0</v>
          </cell>
        </row>
        <row r="123">
          <cell r="AD123">
            <v>-43053.81</v>
          </cell>
          <cell r="AE123">
            <v>0</v>
          </cell>
        </row>
        <row r="124">
          <cell r="AD124">
            <v>45.320000000000007</v>
          </cell>
          <cell r="AE124">
            <v>0</v>
          </cell>
        </row>
        <row r="125">
          <cell r="AD125">
            <v>-59.36</v>
          </cell>
          <cell r="AE125">
            <v>0</v>
          </cell>
        </row>
        <row r="126">
          <cell r="AD126">
            <v>-1056350.6700000002</v>
          </cell>
          <cell r="AE126">
            <v>0</v>
          </cell>
        </row>
        <row r="127">
          <cell r="AD127">
            <v>17.920000000000002</v>
          </cell>
          <cell r="AE127">
            <v>0</v>
          </cell>
        </row>
        <row r="128">
          <cell r="AD128">
            <v>5.05</v>
          </cell>
          <cell r="AE128">
            <v>0</v>
          </cell>
        </row>
        <row r="129">
          <cell r="AD129">
            <v>750.93000000000006</v>
          </cell>
          <cell r="AE129">
            <v>0</v>
          </cell>
        </row>
        <row r="130">
          <cell r="AD130">
            <v>88.210000000000008</v>
          </cell>
          <cell r="AE130">
            <v>0</v>
          </cell>
        </row>
        <row r="131">
          <cell r="AD131">
            <v>-57696.820000000007</v>
          </cell>
          <cell r="AE131">
            <v>0</v>
          </cell>
        </row>
        <row r="132">
          <cell r="AD132">
            <v>-2056.71</v>
          </cell>
          <cell r="AE132">
            <v>0</v>
          </cell>
        </row>
        <row r="133">
          <cell r="AD133">
            <v>379.49999999999966</v>
          </cell>
          <cell r="AE133">
            <v>0</v>
          </cell>
        </row>
        <row r="134">
          <cell r="AD134">
            <v>15.66</v>
          </cell>
          <cell r="AE134">
            <v>0</v>
          </cell>
        </row>
        <row r="135">
          <cell r="AD135">
            <v>811.59999999999991</v>
          </cell>
          <cell r="AE135">
            <v>0</v>
          </cell>
        </row>
        <row r="136">
          <cell r="AD136">
            <v>-1759.11</v>
          </cell>
          <cell r="AE136">
            <v>0</v>
          </cell>
        </row>
        <row r="137">
          <cell r="AD137">
            <v>-25556.760000000002</v>
          </cell>
          <cell r="AE137">
            <v>0</v>
          </cell>
        </row>
        <row r="138">
          <cell r="AD138">
            <v>14.370000000000001</v>
          </cell>
          <cell r="AE138">
            <v>0</v>
          </cell>
        </row>
        <row r="139">
          <cell r="AD139">
            <v>-78469.819999999992</v>
          </cell>
          <cell r="AE139">
            <v>0</v>
          </cell>
        </row>
        <row r="140">
          <cell r="AD140">
            <v>-2375522.08</v>
          </cell>
          <cell r="AE140">
            <v>0</v>
          </cell>
        </row>
        <row r="141">
          <cell r="AD141">
            <v>-6.4600000000000009</v>
          </cell>
          <cell r="AE141">
            <v>0</v>
          </cell>
        </row>
        <row r="142">
          <cell r="AD142">
            <v>1124.3499999999999</v>
          </cell>
          <cell r="AE142">
            <v>0</v>
          </cell>
        </row>
        <row r="143">
          <cell r="AD143">
            <v>22348.929999999997</v>
          </cell>
          <cell r="AE143">
            <v>0</v>
          </cell>
        </row>
        <row r="144">
          <cell r="AD144">
            <v>220407.09000000003</v>
          </cell>
          <cell r="AE144">
            <v>0</v>
          </cell>
        </row>
        <row r="145">
          <cell r="AD145">
            <v>-7716.13</v>
          </cell>
          <cell r="AE145">
            <v>0</v>
          </cell>
        </row>
        <row r="146">
          <cell r="AD146">
            <v>-6284.99</v>
          </cell>
          <cell r="AE146">
            <v>0</v>
          </cell>
        </row>
        <row r="147">
          <cell r="AD147">
            <v>-28759.230000000003</v>
          </cell>
          <cell r="AE147">
            <v>0</v>
          </cell>
        </row>
        <row r="148">
          <cell r="AD148">
            <v>-845259.15</v>
          </cell>
          <cell r="AE148">
            <v>0</v>
          </cell>
        </row>
        <row r="149">
          <cell r="AD149">
            <v>31.6</v>
          </cell>
          <cell r="AE149">
            <v>0</v>
          </cell>
        </row>
        <row r="150">
          <cell r="AD150">
            <v>23503.449999999997</v>
          </cell>
          <cell r="AE150">
            <v>0</v>
          </cell>
        </row>
        <row r="151">
          <cell r="AD151">
            <v>111994.83</v>
          </cell>
          <cell r="AE151">
            <v>0</v>
          </cell>
        </row>
        <row r="152">
          <cell r="AD152">
            <v>-11.940000000000001</v>
          </cell>
          <cell r="AE152">
            <v>0</v>
          </cell>
        </row>
        <row r="153">
          <cell r="AD153">
            <v>-56480.899999999994</v>
          </cell>
          <cell r="AE153">
            <v>0</v>
          </cell>
        </row>
        <row r="154">
          <cell r="AD154">
            <v>378.90999999999997</v>
          </cell>
          <cell r="AE154">
            <v>0</v>
          </cell>
        </row>
        <row r="155">
          <cell r="AD155">
            <v>-450.92999999999995</v>
          </cell>
          <cell r="AE155">
            <v>0</v>
          </cell>
        </row>
        <row r="156">
          <cell r="AD156">
            <v>-4475.99</v>
          </cell>
          <cell r="AE156">
            <v>0</v>
          </cell>
        </row>
        <row r="157">
          <cell r="AD157">
            <v>0</v>
          </cell>
          <cell r="AE157">
            <v>0</v>
          </cell>
        </row>
        <row r="158">
          <cell r="AD158">
            <v>1190.6600000000001</v>
          </cell>
          <cell r="AE158">
            <v>0</v>
          </cell>
        </row>
        <row r="159">
          <cell r="AD159">
            <v>-441.14</v>
          </cell>
          <cell r="AE159">
            <v>0</v>
          </cell>
        </row>
        <row r="160">
          <cell r="AD160">
            <v>8.2800000000000011</v>
          </cell>
          <cell r="AE160">
            <v>0</v>
          </cell>
        </row>
        <row r="161">
          <cell r="AD161">
            <v>3572.18</v>
          </cell>
          <cell r="AE161">
            <v>0</v>
          </cell>
        </row>
        <row r="162">
          <cell r="AD162">
            <v>-2612016.0800000005</v>
          </cell>
          <cell r="AE162">
            <v>0</v>
          </cell>
        </row>
        <row r="163">
          <cell r="AD163">
            <v>21930.81</v>
          </cell>
          <cell r="AE163">
            <v>0</v>
          </cell>
        </row>
        <row r="164">
          <cell r="AD164">
            <v>68269.919999999998</v>
          </cell>
          <cell r="AE164">
            <v>0</v>
          </cell>
        </row>
        <row r="165">
          <cell r="AD165">
            <v>0</v>
          </cell>
          <cell r="AE165">
            <v>0</v>
          </cell>
        </row>
        <row r="166">
          <cell r="AD166">
            <v>295397.5400000001</v>
          </cell>
          <cell r="AE166">
            <v>0</v>
          </cell>
        </row>
        <row r="167">
          <cell r="AD167">
            <v>88.679999999999993</v>
          </cell>
          <cell r="AE167">
            <v>0</v>
          </cell>
        </row>
        <row r="168">
          <cell r="AD168">
            <v>-3375.54</v>
          </cell>
          <cell r="AE168">
            <v>0</v>
          </cell>
        </row>
        <row r="169">
          <cell r="AD169">
            <v>72937.540000000052</v>
          </cell>
          <cell r="AE169">
            <v>0</v>
          </cell>
        </row>
        <row r="170">
          <cell r="AD170">
            <v>4.8800000000000008</v>
          </cell>
          <cell r="AE170">
            <v>0</v>
          </cell>
        </row>
        <row r="171">
          <cell r="AD171">
            <v>-240.61</v>
          </cell>
          <cell r="AE171">
            <v>0</v>
          </cell>
        </row>
        <row r="172">
          <cell r="AD172">
            <v>82403.239999999991</v>
          </cell>
          <cell r="AE172">
            <v>0</v>
          </cell>
        </row>
        <row r="173">
          <cell r="AD173">
            <v>-5.86</v>
          </cell>
          <cell r="AE173">
            <v>0</v>
          </cell>
        </row>
        <row r="174">
          <cell r="AD174">
            <v>-20623.459999999995</v>
          </cell>
          <cell r="AE174">
            <v>0</v>
          </cell>
        </row>
        <row r="175">
          <cell r="AD175">
            <v>-36074.570000000007</v>
          </cell>
          <cell r="AE175">
            <v>0</v>
          </cell>
        </row>
        <row r="176">
          <cell r="AD176">
            <v>9240.5500000000011</v>
          </cell>
          <cell r="AE176">
            <v>0</v>
          </cell>
        </row>
        <row r="177">
          <cell r="AD177">
            <v>2520.13</v>
          </cell>
          <cell r="AE177">
            <v>0</v>
          </cell>
        </row>
        <row r="178">
          <cell r="AD178">
            <v>-2.83</v>
          </cell>
          <cell r="AE178">
            <v>0</v>
          </cell>
        </row>
        <row r="179">
          <cell r="AD179">
            <v>8.120000000000001</v>
          </cell>
          <cell r="AE179">
            <v>0</v>
          </cell>
        </row>
        <row r="180">
          <cell r="AD180">
            <v>7945.2900000000009</v>
          </cell>
          <cell r="AE180">
            <v>0</v>
          </cell>
        </row>
        <row r="181">
          <cell r="AD181">
            <v>4788.3100000000004</v>
          </cell>
          <cell r="AE181">
            <v>0</v>
          </cell>
        </row>
        <row r="182">
          <cell r="AD182">
            <v>39.370000000000005</v>
          </cell>
          <cell r="AE182">
            <v>0</v>
          </cell>
        </row>
        <row r="183">
          <cell r="AD183">
            <v>19.200000000000003</v>
          </cell>
          <cell r="AE183">
            <v>0</v>
          </cell>
        </row>
        <row r="184">
          <cell r="AD184">
            <v>175526.34</v>
          </cell>
          <cell r="AE184">
            <v>0</v>
          </cell>
        </row>
        <row r="185">
          <cell r="AD185">
            <v>374875.52000000008</v>
          </cell>
          <cell r="AE185">
            <v>0</v>
          </cell>
        </row>
        <row r="186">
          <cell r="AD186">
            <v>0</v>
          </cell>
          <cell r="AE186">
            <v>0</v>
          </cell>
        </row>
        <row r="187">
          <cell r="AD187">
            <v>125.87</v>
          </cell>
          <cell r="AE187">
            <v>0</v>
          </cell>
        </row>
        <row r="188">
          <cell r="AD188">
            <v>42303.01</v>
          </cell>
          <cell r="AE188">
            <v>0</v>
          </cell>
        </row>
        <row r="189">
          <cell r="AD189">
            <v>123.71</v>
          </cell>
          <cell r="AE189">
            <v>0</v>
          </cell>
        </row>
        <row r="190">
          <cell r="AD190">
            <v>271.43</v>
          </cell>
          <cell r="AE190">
            <v>0</v>
          </cell>
        </row>
        <row r="191">
          <cell r="AD191">
            <v>61208.22</v>
          </cell>
          <cell r="AE191">
            <v>0</v>
          </cell>
        </row>
        <row r="192">
          <cell r="AD192">
            <v>-20291.749999999942</v>
          </cell>
          <cell r="AE192">
            <v>0</v>
          </cell>
        </row>
        <row r="193">
          <cell r="AD193">
            <v>260.43</v>
          </cell>
          <cell r="AE193">
            <v>0</v>
          </cell>
        </row>
        <row r="194">
          <cell r="AD194">
            <v>-146408.04</v>
          </cell>
          <cell r="AE194">
            <v>0</v>
          </cell>
        </row>
        <row r="195">
          <cell r="AD195">
            <v>0.04</v>
          </cell>
          <cell r="AE195">
            <v>0</v>
          </cell>
        </row>
        <row r="196">
          <cell r="AD196">
            <v>263944.56</v>
          </cell>
          <cell r="AE196">
            <v>0</v>
          </cell>
        </row>
        <row r="197">
          <cell r="AD197">
            <v>2329.2599999999998</v>
          </cell>
          <cell r="AE197">
            <v>0</v>
          </cell>
        </row>
        <row r="198">
          <cell r="AD198">
            <v>-29610.949999999997</v>
          </cell>
          <cell r="AE198">
            <v>0</v>
          </cell>
        </row>
        <row r="199">
          <cell r="AD199">
            <v>-8.61</v>
          </cell>
          <cell r="AE199">
            <v>0</v>
          </cell>
        </row>
        <row r="200">
          <cell r="AD200">
            <v>69.86</v>
          </cell>
          <cell r="AE200">
            <v>0</v>
          </cell>
        </row>
        <row r="201">
          <cell r="AD201">
            <v>5664.32</v>
          </cell>
          <cell r="AE201">
            <v>0</v>
          </cell>
        </row>
        <row r="202">
          <cell r="AD202">
            <v>5177.21</v>
          </cell>
          <cell r="AE202">
            <v>0</v>
          </cell>
        </row>
        <row r="203">
          <cell r="AD203">
            <v>5273.78</v>
          </cell>
          <cell r="AE203">
            <v>0</v>
          </cell>
        </row>
        <row r="204">
          <cell r="AD204">
            <v>4.22</v>
          </cell>
          <cell r="AE204">
            <v>0</v>
          </cell>
        </row>
        <row r="205">
          <cell r="AD205">
            <v>1.6800000000000002</v>
          </cell>
          <cell r="AE205">
            <v>0</v>
          </cell>
        </row>
        <row r="206">
          <cell r="AD206">
            <v>5068.2000000000007</v>
          </cell>
          <cell r="AE206">
            <v>0</v>
          </cell>
        </row>
        <row r="207">
          <cell r="AD207">
            <v>38.39</v>
          </cell>
          <cell r="AE207">
            <v>0</v>
          </cell>
        </row>
        <row r="208">
          <cell r="AD208">
            <v>23.92</v>
          </cell>
          <cell r="AE208">
            <v>0</v>
          </cell>
        </row>
        <row r="209">
          <cell r="AD209">
            <v>-54350.090000000004</v>
          </cell>
          <cell r="AE209">
            <v>0</v>
          </cell>
        </row>
        <row r="210">
          <cell r="AD210">
            <v>-46711.98</v>
          </cell>
          <cell r="AE210">
            <v>0</v>
          </cell>
        </row>
        <row r="211">
          <cell r="AD211">
            <v>108.38</v>
          </cell>
          <cell r="AE211">
            <v>0</v>
          </cell>
        </row>
        <row r="212">
          <cell r="AD212">
            <v>81.13</v>
          </cell>
          <cell r="AE212">
            <v>0</v>
          </cell>
        </row>
        <row r="213">
          <cell r="AD213">
            <v>2.12</v>
          </cell>
          <cell r="AE213">
            <v>0</v>
          </cell>
        </row>
        <row r="214">
          <cell r="AD214">
            <v>-8253.09</v>
          </cell>
          <cell r="AE214">
            <v>0</v>
          </cell>
        </row>
        <row r="215">
          <cell r="AD215">
            <v>22.46</v>
          </cell>
          <cell r="AE215">
            <v>0</v>
          </cell>
        </row>
        <row r="216">
          <cell r="AD216">
            <v>3404.12</v>
          </cell>
          <cell r="AE216">
            <v>0</v>
          </cell>
        </row>
        <row r="217">
          <cell r="AD217">
            <v>-8485.0499999999993</v>
          </cell>
          <cell r="AE217">
            <v>0</v>
          </cell>
        </row>
        <row r="218">
          <cell r="AD218">
            <v>-3.05</v>
          </cell>
          <cell r="AE218">
            <v>0</v>
          </cell>
        </row>
        <row r="219">
          <cell r="AD219">
            <v>2052.63</v>
          </cell>
          <cell r="AE219">
            <v>0</v>
          </cell>
        </row>
        <row r="220">
          <cell r="AD220">
            <v>9303.1499999999942</v>
          </cell>
          <cell r="AE220">
            <v>0</v>
          </cell>
        </row>
        <row r="221">
          <cell r="AD221">
            <v>138.47</v>
          </cell>
          <cell r="AE221">
            <v>0</v>
          </cell>
        </row>
        <row r="222">
          <cell r="AD222">
            <v>147.24</v>
          </cell>
          <cell r="AE222">
            <v>0</v>
          </cell>
        </row>
        <row r="223">
          <cell r="AD223">
            <v>8546.43</v>
          </cell>
          <cell r="AE223">
            <v>0</v>
          </cell>
        </row>
        <row r="224">
          <cell r="AD224">
            <v>-4925.5899999999892</v>
          </cell>
          <cell r="AE224">
            <v>0</v>
          </cell>
        </row>
        <row r="225">
          <cell r="AD225">
            <v>1486601.5</v>
          </cell>
          <cell r="AE225">
            <v>1617298.97</v>
          </cell>
        </row>
        <row r="226">
          <cell r="AD226">
            <v>2608.7599999999998</v>
          </cell>
          <cell r="AE226">
            <v>2608.7599999999998</v>
          </cell>
        </row>
        <row r="227">
          <cell r="AD227">
            <v>19766.12</v>
          </cell>
          <cell r="AE227">
            <v>19766.12</v>
          </cell>
        </row>
        <row r="228">
          <cell r="AD228">
            <v>1592120.0999999999</v>
          </cell>
          <cell r="AE228">
            <v>1699400.1699999997</v>
          </cell>
        </row>
        <row r="229">
          <cell r="AD229">
            <v>0</v>
          </cell>
          <cell r="AE229">
            <v>112.2</v>
          </cell>
        </row>
        <row r="230">
          <cell r="AD230">
            <v>0</v>
          </cell>
          <cell r="AE230">
            <v>3215</v>
          </cell>
        </row>
        <row r="231">
          <cell r="AD231">
            <v>285.38</v>
          </cell>
          <cell r="AE231">
            <v>3490</v>
          </cell>
        </row>
        <row r="232">
          <cell r="AD232">
            <v>0</v>
          </cell>
          <cell r="AE232">
            <v>0</v>
          </cell>
        </row>
        <row r="233">
          <cell r="AD233">
            <v>0</v>
          </cell>
          <cell r="AE233">
            <v>0</v>
          </cell>
        </row>
        <row r="234">
          <cell r="AD234">
            <v>9224697.3900000006</v>
          </cell>
          <cell r="AE234">
            <v>9307770.4800000004</v>
          </cell>
        </row>
        <row r="235">
          <cell r="AD235">
            <v>0</v>
          </cell>
          <cell r="AE235">
            <v>0</v>
          </cell>
        </row>
        <row r="236">
          <cell r="AD236">
            <v>217.63</v>
          </cell>
          <cell r="AE236">
            <v>822.46</v>
          </cell>
        </row>
        <row r="237">
          <cell r="AD237">
            <v>2560900.85</v>
          </cell>
          <cell r="AE237">
            <v>0</v>
          </cell>
        </row>
        <row r="238">
          <cell r="AD238">
            <v>63196401.260000005</v>
          </cell>
          <cell r="AE238">
            <v>62245231.980000004</v>
          </cell>
        </row>
        <row r="239">
          <cell r="AD239">
            <v>2500</v>
          </cell>
          <cell r="AE239">
            <v>0</v>
          </cell>
        </row>
        <row r="240">
          <cell r="AD240">
            <v>406380.07999999996</v>
          </cell>
          <cell r="AE240">
            <v>402966.52</v>
          </cell>
        </row>
        <row r="241">
          <cell r="AD241">
            <v>9164210.4299999997</v>
          </cell>
          <cell r="AE241">
            <v>9411498.0099999998</v>
          </cell>
        </row>
        <row r="242">
          <cell r="AD242">
            <v>1561.47</v>
          </cell>
          <cell r="AE242">
            <v>0</v>
          </cell>
        </row>
        <row r="243">
          <cell r="AD243">
            <v>1449437.13</v>
          </cell>
          <cell r="AE243">
            <v>1449437.13</v>
          </cell>
        </row>
        <row r="244">
          <cell r="AD244">
            <v>0</v>
          </cell>
          <cell r="AE244">
            <v>0</v>
          </cell>
        </row>
        <row r="245">
          <cell r="AD245">
            <v>24684.5</v>
          </cell>
          <cell r="AE245">
            <v>0</v>
          </cell>
        </row>
        <row r="246">
          <cell r="AD246">
            <v>14360</v>
          </cell>
          <cell r="AE246">
            <v>8710</v>
          </cell>
        </row>
        <row r="247">
          <cell r="AD247">
            <v>0</v>
          </cell>
          <cell r="AE247">
            <v>1370.4</v>
          </cell>
        </row>
        <row r="248">
          <cell r="AD248">
            <v>0</v>
          </cell>
          <cell r="AE248">
            <v>7860.0599999999995</v>
          </cell>
        </row>
        <row r="249">
          <cell r="AD249">
            <v>205080</v>
          </cell>
          <cell r="AE249">
            <v>46802.49</v>
          </cell>
        </row>
        <row r="250">
          <cell r="AD250">
            <v>28225.13</v>
          </cell>
          <cell r="AE250">
            <v>26965.35</v>
          </cell>
        </row>
        <row r="251">
          <cell r="AD251">
            <v>60210.8</v>
          </cell>
          <cell r="AE251">
            <v>60210.8</v>
          </cell>
        </row>
        <row r="252">
          <cell r="AD252">
            <v>0</v>
          </cell>
          <cell r="AE252">
            <v>2014.5</v>
          </cell>
        </row>
        <row r="253">
          <cell r="AD253">
            <v>0</v>
          </cell>
          <cell r="AE253">
            <v>399.59999999999997</v>
          </cell>
        </row>
        <row r="254">
          <cell r="AD254">
            <v>0</v>
          </cell>
          <cell r="AE254">
            <v>1246.8000000000002</v>
          </cell>
        </row>
        <row r="255">
          <cell r="AD255">
            <v>0</v>
          </cell>
          <cell r="AE255">
            <v>2012.4299999999998</v>
          </cell>
        </row>
        <row r="256">
          <cell r="AD256">
            <v>0</v>
          </cell>
          <cell r="AE256">
            <v>1469.1</v>
          </cell>
        </row>
        <row r="257">
          <cell r="AD257">
            <v>0</v>
          </cell>
          <cell r="AE257">
            <v>140.76</v>
          </cell>
        </row>
        <row r="258">
          <cell r="AD258">
            <v>0</v>
          </cell>
          <cell r="AE258">
            <v>36747.120000000003</v>
          </cell>
        </row>
        <row r="259">
          <cell r="AD259">
            <v>0</v>
          </cell>
          <cell r="AE259">
            <v>4859.3099999999995</v>
          </cell>
        </row>
        <row r="260">
          <cell r="AD260">
            <v>0</v>
          </cell>
          <cell r="AE260">
            <v>130.89000000000001</v>
          </cell>
        </row>
        <row r="261">
          <cell r="AD261">
            <v>1129</v>
          </cell>
          <cell r="AE261">
            <v>188.16</v>
          </cell>
        </row>
        <row r="262">
          <cell r="AD262">
            <v>283786.88</v>
          </cell>
          <cell r="AE262">
            <v>283786.88</v>
          </cell>
        </row>
        <row r="263">
          <cell r="AD263">
            <v>7391.65</v>
          </cell>
          <cell r="AE263">
            <v>3489.49</v>
          </cell>
        </row>
        <row r="264">
          <cell r="AD264">
            <v>632714.18000000005</v>
          </cell>
          <cell r="AE264">
            <v>632714.18000000005</v>
          </cell>
        </row>
        <row r="265">
          <cell r="AD265">
            <v>4423.91</v>
          </cell>
          <cell r="AE265">
            <v>4423.91</v>
          </cell>
        </row>
        <row r="266">
          <cell r="AD266">
            <v>393846.77999999997</v>
          </cell>
          <cell r="AE266">
            <v>389399.31</v>
          </cell>
        </row>
        <row r="267">
          <cell r="AD267">
            <v>0</v>
          </cell>
          <cell r="AE267">
            <v>0</v>
          </cell>
        </row>
        <row r="268">
          <cell r="AD268">
            <v>3215</v>
          </cell>
          <cell r="AE268">
            <v>0</v>
          </cell>
        </row>
        <row r="269">
          <cell r="AD269">
            <v>2436785.2000000002</v>
          </cell>
          <cell r="AE269">
            <v>2302375.4500000002</v>
          </cell>
        </row>
        <row r="270">
          <cell r="AD270">
            <v>2054069.0299999998</v>
          </cell>
          <cell r="AE270">
            <v>2056569.03</v>
          </cell>
        </row>
        <row r="271">
          <cell r="AD271">
            <v>2049762.8499999999</v>
          </cell>
          <cell r="AE271">
            <v>2042159.44</v>
          </cell>
        </row>
        <row r="272">
          <cell r="AD272">
            <v>162</v>
          </cell>
          <cell r="AE272">
            <v>4187697.57</v>
          </cell>
        </row>
        <row r="273">
          <cell r="AD273">
            <v>59708.090000000004</v>
          </cell>
          <cell r="AE273">
            <v>1968036.2999999998</v>
          </cell>
        </row>
        <row r="274">
          <cell r="AD274">
            <v>0</v>
          </cell>
          <cell r="AE274">
            <v>0</v>
          </cell>
        </row>
        <row r="275">
          <cell r="AD275">
            <v>11163.35</v>
          </cell>
          <cell r="AE275">
            <v>1261.05</v>
          </cell>
        </row>
        <row r="276">
          <cell r="AD276">
            <v>7249219.1600000001</v>
          </cell>
          <cell r="AE276">
            <v>7249219.1600000001</v>
          </cell>
        </row>
        <row r="277">
          <cell r="AD277">
            <v>0</v>
          </cell>
          <cell r="AE277">
            <v>0</v>
          </cell>
        </row>
        <row r="278">
          <cell r="AD278">
            <v>2505.2200000000003</v>
          </cell>
          <cell r="AE278">
            <v>0</v>
          </cell>
        </row>
        <row r="279">
          <cell r="AD279">
            <v>2343644.9499999997</v>
          </cell>
          <cell r="AE279">
            <v>3089028.68</v>
          </cell>
        </row>
        <row r="280">
          <cell r="AD280">
            <v>1000</v>
          </cell>
          <cell r="AE280">
            <v>3000</v>
          </cell>
        </row>
        <row r="281">
          <cell r="AD281">
            <v>981267.97</v>
          </cell>
          <cell r="AE281">
            <v>808834.47</v>
          </cell>
        </row>
        <row r="282">
          <cell r="AD282">
            <v>79110.850000000006</v>
          </cell>
          <cell r="AE282">
            <v>0</v>
          </cell>
        </row>
        <row r="283">
          <cell r="AD283">
            <v>72123.66</v>
          </cell>
          <cell r="AE283">
            <v>72124</v>
          </cell>
        </row>
        <row r="284">
          <cell r="AD284">
            <v>0</v>
          </cell>
          <cell r="AE284">
            <v>0</v>
          </cell>
        </row>
        <row r="285">
          <cell r="AD285">
            <v>246568.82000000004</v>
          </cell>
          <cell r="AE285">
            <v>240860.59</v>
          </cell>
        </row>
        <row r="286">
          <cell r="AD286">
            <v>120342.65</v>
          </cell>
          <cell r="AE286">
            <v>240669.86</v>
          </cell>
        </row>
        <row r="287">
          <cell r="AD287">
            <v>47621766.209999993</v>
          </cell>
          <cell r="AE287">
            <v>47532345.519999996</v>
          </cell>
        </row>
        <row r="288">
          <cell r="AD288">
            <v>0</v>
          </cell>
          <cell r="AE288">
            <v>44064.5</v>
          </cell>
        </row>
        <row r="289">
          <cell r="AD289">
            <v>600</v>
          </cell>
          <cell r="AE289">
            <v>360.75</v>
          </cell>
        </row>
        <row r="290">
          <cell r="AD290">
            <v>100</v>
          </cell>
          <cell r="AE290">
            <v>92.85</v>
          </cell>
        </row>
        <row r="291">
          <cell r="AD291">
            <v>0</v>
          </cell>
          <cell r="AE291">
            <v>0</v>
          </cell>
        </row>
        <row r="292">
          <cell r="AD292">
            <v>1000</v>
          </cell>
          <cell r="AE292">
            <v>2874.6000000000004</v>
          </cell>
        </row>
        <row r="293">
          <cell r="AD293">
            <v>18001</v>
          </cell>
          <cell r="AE293">
            <v>18180.73</v>
          </cell>
        </row>
        <row r="294">
          <cell r="AD294">
            <v>300</v>
          </cell>
          <cell r="AE294">
            <v>0</v>
          </cell>
        </row>
        <row r="295">
          <cell r="AD295">
            <v>4000</v>
          </cell>
          <cell r="AE295">
            <v>3441.1000000000004</v>
          </cell>
        </row>
        <row r="296">
          <cell r="AD296">
            <v>2528275.87</v>
          </cell>
          <cell r="AE296">
            <v>2528275.87</v>
          </cell>
        </row>
        <row r="297">
          <cell r="AD297">
            <v>35683087.900000006</v>
          </cell>
          <cell r="AE297">
            <v>37592379.459999993</v>
          </cell>
        </row>
        <row r="298">
          <cell r="AD298">
            <v>5500</v>
          </cell>
          <cell r="AE298">
            <v>5830.0300000000007</v>
          </cell>
        </row>
        <row r="299">
          <cell r="AD299">
            <v>9000</v>
          </cell>
          <cell r="AE299">
            <v>10170.26</v>
          </cell>
        </row>
        <row r="300">
          <cell r="AD300">
            <v>34116.5</v>
          </cell>
          <cell r="AE300">
            <v>67057.5</v>
          </cell>
        </row>
        <row r="301">
          <cell r="AD301">
            <v>600</v>
          </cell>
          <cell r="AE301">
            <v>600</v>
          </cell>
        </row>
        <row r="302">
          <cell r="AD302">
            <v>39998958.090000004</v>
          </cell>
          <cell r="AE302">
            <v>39998876.539999999</v>
          </cell>
        </row>
        <row r="303">
          <cell r="AD303">
            <v>0</v>
          </cell>
          <cell r="AE303">
            <v>0</v>
          </cell>
        </row>
        <row r="304">
          <cell r="AD304">
            <v>38598876.539999999</v>
          </cell>
          <cell r="AE304">
            <v>38725506.640000001</v>
          </cell>
        </row>
        <row r="305">
          <cell r="AD305">
            <v>225994418.03</v>
          </cell>
          <cell r="AE305">
            <v>225994418.03</v>
          </cell>
        </row>
        <row r="306">
          <cell r="AD306">
            <v>37689217.590000004</v>
          </cell>
          <cell r="AE306">
            <v>37689217.590000004</v>
          </cell>
        </row>
        <row r="307">
          <cell r="AD307">
            <v>215</v>
          </cell>
          <cell r="AE307">
            <v>215</v>
          </cell>
        </row>
        <row r="308">
          <cell r="AD308">
            <v>44387153.729999997</v>
          </cell>
          <cell r="AE308">
            <v>44387153.729999997</v>
          </cell>
        </row>
        <row r="309">
          <cell r="AD309">
            <v>42103412.729999997</v>
          </cell>
          <cell r="AE309">
            <v>44302761.600000001</v>
          </cell>
        </row>
        <row r="310">
          <cell r="AD310">
            <v>0</v>
          </cell>
          <cell r="AE310">
            <v>0</v>
          </cell>
        </row>
        <row r="311">
          <cell r="AD311">
            <v>0.16999999999999998</v>
          </cell>
          <cell r="AE311">
            <v>0</v>
          </cell>
        </row>
        <row r="312">
          <cell r="AD312">
            <v>500</v>
          </cell>
          <cell r="AE312">
            <v>16.09</v>
          </cell>
        </row>
        <row r="313">
          <cell r="AD313">
            <v>6207419.9699999997</v>
          </cell>
          <cell r="AE313">
            <v>6207419.9699999997</v>
          </cell>
        </row>
        <row r="314">
          <cell r="AD314">
            <v>6207041.9900000002</v>
          </cell>
          <cell r="AE314">
            <v>6194820.8200000003</v>
          </cell>
        </row>
        <row r="315">
          <cell r="AD315">
            <v>15</v>
          </cell>
          <cell r="AE315">
            <v>15</v>
          </cell>
        </row>
        <row r="316">
          <cell r="AD316">
            <v>3475.5</v>
          </cell>
          <cell r="AE316">
            <v>3475.5</v>
          </cell>
        </row>
        <row r="317">
          <cell r="AD317">
            <v>187413782.43000001</v>
          </cell>
          <cell r="AE317">
            <v>188142898.60000002</v>
          </cell>
        </row>
        <row r="318">
          <cell r="AD318">
            <v>34171.5</v>
          </cell>
          <cell r="AE318">
            <v>34199</v>
          </cell>
        </row>
        <row r="319">
          <cell r="AD319">
            <v>2100083.35</v>
          </cell>
          <cell r="AE319">
            <v>2104898.25</v>
          </cell>
        </row>
        <row r="320">
          <cell r="AD320">
            <v>1529270.53</v>
          </cell>
          <cell r="AE320">
            <v>1544223.32</v>
          </cell>
        </row>
        <row r="321">
          <cell r="AD321">
            <v>3.81</v>
          </cell>
          <cell r="AE321">
            <v>14.959999999999999</v>
          </cell>
        </row>
        <row r="322">
          <cell r="AD322">
            <v>9.14</v>
          </cell>
          <cell r="AE322">
            <v>14.98</v>
          </cell>
        </row>
        <row r="323">
          <cell r="AD323">
            <v>14.95</v>
          </cell>
          <cell r="AE323">
            <v>14.95</v>
          </cell>
        </row>
        <row r="324">
          <cell r="AD324">
            <v>383.9</v>
          </cell>
          <cell r="AE324">
            <v>0</v>
          </cell>
        </row>
        <row r="325">
          <cell r="AD325">
            <v>12.14</v>
          </cell>
          <cell r="AE325">
            <v>0</v>
          </cell>
        </row>
        <row r="326">
          <cell r="AD326">
            <v>9276052.1400000006</v>
          </cell>
          <cell r="AE326">
            <v>9524817.6699999999</v>
          </cell>
        </row>
        <row r="327">
          <cell r="AD327">
            <v>1154460.3799999999</v>
          </cell>
          <cell r="AE327">
            <v>1154040.31</v>
          </cell>
        </row>
        <row r="328">
          <cell r="AD328">
            <v>146.35</v>
          </cell>
          <cell r="AE328">
            <v>14.950000000000001</v>
          </cell>
        </row>
        <row r="329">
          <cell r="AD329">
            <v>3063772.3</v>
          </cell>
          <cell r="AE329">
            <v>3063772.3</v>
          </cell>
        </row>
        <row r="330">
          <cell r="AD330">
            <v>16338</v>
          </cell>
          <cell r="AE330">
            <v>16338</v>
          </cell>
        </row>
        <row r="331">
          <cell r="AD331">
            <v>336393.84</v>
          </cell>
          <cell r="AE331">
            <v>336393.83999999997</v>
          </cell>
        </row>
        <row r="332">
          <cell r="AD332">
            <v>1296075.3099999998</v>
          </cell>
          <cell r="AE332">
            <v>1626093.97</v>
          </cell>
        </row>
        <row r="333">
          <cell r="AD333">
            <v>8669.15</v>
          </cell>
          <cell r="AE333">
            <v>3084.9700000000003</v>
          </cell>
        </row>
        <row r="334">
          <cell r="AD334">
            <v>9.15</v>
          </cell>
          <cell r="AE334">
            <v>9.15</v>
          </cell>
        </row>
        <row r="335">
          <cell r="AD335">
            <v>43178.020000000004</v>
          </cell>
          <cell r="AE335">
            <v>22776.05</v>
          </cell>
        </row>
        <row r="336">
          <cell r="AD336">
            <v>60012353.549999997</v>
          </cell>
          <cell r="AE336">
            <v>60012353.549999997</v>
          </cell>
        </row>
        <row r="337">
          <cell r="AD337">
            <v>-12914.55</v>
          </cell>
          <cell r="AE337">
            <v>-12914.55</v>
          </cell>
          <cell r="AJ337">
            <v>11</v>
          </cell>
        </row>
        <row r="338">
          <cell r="AD338">
            <v>-498.57</v>
          </cell>
          <cell r="AE338">
            <v>-498.57</v>
          </cell>
          <cell r="AJ338">
            <v>11</v>
          </cell>
        </row>
        <row r="339">
          <cell r="AD339">
            <v>-7903.7000000000007</v>
          </cell>
          <cell r="AE339">
            <v>-7903.7000000000007</v>
          </cell>
          <cell r="AJ339">
            <v>11</v>
          </cell>
        </row>
        <row r="340">
          <cell r="AD340">
            <v>-230.98</v>
          </cell>
          <cell r="AE340">
            <v>-230.98</v>
          </cell>
          <cell r="AJ340">
            <v>11</v>
          </cell>
        </row>
        <row r="341">
          <cell r="AD341">
            <v>-43232.399999999994</v>
          </cell>
          <cell r="AE341">
            <v>-43232.399999999994</v>
          </cell>
          <cell r="AJ341">
            <v>12</v>
          </cell>
        </row>
        <row r="342">
          <cell r="AD342">
            <v>-4863</v>
          </cell>
          <cell r="AE342">
            <v>-4863</v>
          </cell>
          <cell r="AJ342">
            <v>15</v>
          </cell>
        </row>
        <row r="343">
          <cell r="AD343">
            <v>-5894.8899999999994</v>
          </cell>
          <cell r="AE343">
            <v>-5894.8899999999994</v>
          </cell>
          <cell r="AJ343">
            <v>15</v>
          </cell>
        </row>
        <row r="344">
          <cell r="AD344">
            <v>-13350.349999999999</v>
          </cell>
          <cell r="AE344">
            <v>-13350.349999999999</v>
          </cell>
          <cell r="AJ344">
            <v>15</v>
          </cell>
        </row>
        <row r="345">
          <cell r="AD345">
            <v>-72417.320000000007</v>
          </cell>
          <cell r="AE345">
            <v>-72417.320000000007</v>
          </cell>
          <cell r="AJ345">
            <v>13</v>
          </cell>
        </row>
        <row r="346">
          <cell r="AD346">
            <v>-46961.770000000004</v>
          </cell>
          <cell r="AE346">
            <v>-46961.770000000004</v>
          </cell>
          <cell r="AJ346">
            <v>15</v>
          </cell>
        </row>
        <row r="347">
          <cell r="AD347">
            <v>-1666</v>
          </cell>
          <cell r="AE347">
            <v>-1666</v>
          </cell>
          <cell r="AJ347">
            <v>15</v>
          </cell>
        </row>
        <row r="348">
          <cell r="AD348">
            <v>-208975.31</v>
          </cell>
          <cell r="AE348">
            <v>-208975.31</v>
          </cell>
          <cell r="AJ348">
            <v>15</v>
          </cell>
        </row>
        <row r="349">
          <cell r="AD349">
            <v>-136765.28999999998</v>
          </cell>
          <cell r="AE349">
            <v>-136765.28999999998</v>
          </cell>
          <cell r="AJ349">
            <v>15</v>
          </cell>
        </row>
        <row r="350">
          <cell r="AD350">
            <v>-187261.57</v>
          </cell>
          <cell r="AE350">
            <v>-187261.57</v>
          </cell>
          <cell r="AJ350">
            <v>15</v>
          </cell>
        </row>
        <row r="351">
          <cell r="AD351">
            <v>-1150.02</v>
          </cell>
          <cell r="AE351">
            <v>-1150.02</v>
          </cell>
          <cell r="AJ351">
            <v>15</v>
          </cell>
        </row>
        <row r="352">
          <cell r="AD352">
            <v>-6207.91</v>
          </cell>
          <cell r="AE352">
            <v>-6207.91</v>
          </cell>
          <cell r="AJ352">
            <v>15</v>
          </cell>
        </row>
        <row r="353">
          <cell r="AD353">
            <v>-3124.01</v>
          </cell>
          <cell r="AE353">
            <v>-3124.01</v>
          </cell>
          <cell r="AJ353">
            <v>15</v>
          </cell>
        </row>
        <row r="354">
          <cell r="AD354">
            <v>-9653.89</v>
          </cell>
          <cell r="AE354">
            <v>-9653.89</v>
          </cell>
          <cell r="AJ354">
            <v>15</v>
          </cell>
        </row>
        <row r="355">
          <cell r="AD355">
            <v>-6081.65</v>
          </cell>
          <cell r="AE355">
            <v>-6081.65</v>
          </cell>
          <cell r="AJ355">
            <v>15</v>
          </cell>
        </row>
        <row r="356">
          <cell r="AD356">
            <v>-132.5</v>
          </cell>
          <cell r="AE356">
            <v>-132.5</v>
          </cell>
          <cell r="AJ356">
            <v>15</v>
          </cell>
        </row>
        <row r="357">
          <cell r="AD357">
            <v>-1755.9</v>
          </cell>
          <cell r="AE357">
            <v>-1755.9</v>
          </cell>
          <cell r="AJ357">
            <v>15</v>
          </cell>
        </row>
        <row r="358">
          <cell r="AD358">
            <v>-16013.82</v>
          </cell>
          <cell r="AE358">
            <v>-16013.82</v>
          </cell>
          <cell r="AJ358">
            <v>15</v>
          </cell>
        </row>
        <row r="359">
          <cell r="AD359">
            <v>-25403.79</v>
          </cell>
          <cell r="AE359">
            <v>-25403.79</v>
          </cell>
          <cell r="AJ359">
            <v>15</v>
          </cell>
        </row>
        <row r="360">
          <cell r="AD360">
            <v>-4111.4400000000005</v>
          </cell>
          <cell r="AE360">
            <v>-4111.4400000000005</v>
          </cell>
          <cell r="AJ360">
            <v>15</v>
          </cell>
        </row>
        <row r="361">
          <cell r="AD361">
            <v>-158433.57</v>
          </cell>
          <cell r="AE361">
            <v>-158433.57</v>
          </cell>
          <cell r="AJ361">
            <v>15</v>
          </cell>
        </row>
        <row r="362">
          <cell r="AD362">
            <v>-980.81</v>
          </cell>
          <cell r="AE362">
            <v>-980.81</v>
          </cell>
          <cell r="AJ362">
            <v>15</v>
          </cell>
        </row>
        <row r="363">
          <cell r="AD363">
            <v>-140774.47</v>
          </cell>
          <cell r="AE363">
            <v>-140774.47</v>
          </cell>
          <cell r="AJ363">
            <v>15</v>
          </cell>
        </row>
        <row r="364">
          <cell r="AD364">
            <v>-9156.5</v>
          </cell>
          <cell r="AE364">
            <v>-9156.5</v>
          </cell>
          <cell r="AJ364">
            <v>14</v>
          </cell>
        </row>
        <row r="365">
          <cell r="AD365">
            <v>-11061.630000000001</v>
          </cell>
          <cell r="AE365">
            <v>-11061.630000000001</v>
          </cell>
          <cell r="AJ365">
            <v>14</v>
          </cell>
        </row>
        <row r="366">
          <cell r="AD366">
            <v>-9695.85</v>
          </cell>
          <cell r="AE366">
            <v>-9695.85</v>
          </cell>
          <cell r="AJ366">
            <v>14</v>
          </cell>
        </row>
        <row r="367">
          <cell r="AD367">
            <v>-890926.36999999988</v>
          </cell>
          <cell r="AE367">
            <v>-890926.36999999988</v>
          </cell>
          <cell r="AJ367">
            <v>13</v>
          </cell>
        </row>
        <row r="368">
          <cell r="AD368">
            <v>-21840</v>
          </cell>
          <cell r="AE368">
            <v>-21840</v>
          </cell>
          <cell r="AJ368">
            <v>13</v>
          </cell>
        </row>
        <row r="369">
          <cell r="AD369">
            <v>-14558</v>
          </cell>
          <cell r="AE369">
            <v>-14558</v>
          </cell>
          <cell r="AJ369">
            <v>13</v>
          </cell>
        </row>
        <row r="370">
          <cell r="AD370">
            <v>-114.28</v>
          </cell>
          <cell r="AE370">
            <v>-114.28</v>
          </cell>
          <cell r="AJ370" t="str">
            <v>2a</v>
          </cell>
        </row>
        <row r="371">
          <cell r="AD371">
            <v>-1673</v>
          </cell>
          <cell r="AE371">
            <v>-1673</v>
          </cell>
          <cell r="AJ371">
            <v>20</v>
          </cell>
        </row>
        <row r="372">
          <cell r="AD372">
            <v>-4739.8099999999995</v>
          </cell>
          <cell r="AE372">
            <v>-4739.8099999999995</v>
          </cell>
          <cell r="AJ372">
            <v>20</v>
          </cell>
        </row>
        <row r="373">
          <cell r="AD373">
            <v>-2180516.3400000003</v>
          </cell>
          <cell r="AE373">
            <v>-2180516.3400000003</v>
          </cell>
          <cell r="AJ373" t="str">
            <v>2a</v>
          </cell>
        </row>
        <row r="374">
          <cell r="AD374">
            <v>-1076077.5</v>
          </cell>
          <cell r="AE374">
            <v>-1076077.5</v>
          </cell>
          <cell r="AJ374" t="str">
            <v>2c</v>
          </cell>
        </row>
        <row r="375">
          <cell r="AD375">
            <v>-21576.3</v>
          </cell>
          <cell r="AE375">
            <v>-21576.3</v>
          </cell>
          <cell r="AJ375">
            <v>18</v>
          </cell>
        </row>
        <row r="376">
          <cell r="AD376">
            <v>-78451.03</v>
          </cell>
          <cell r="AE376">
            <v>-78451.03</v>
          </cell>
          <cell r="AJ376" t="str">
            <v>17a</v>
          </cell>
        </row>
        <row r="377">
          <cell r="AD377">
            <v>-479024.68</v>
          </cell>
          <cell r="AE377">
            <v>-479024.68</v>
          </cell>
          <cell r="AJ377" t="str">
            <v>2b</v>
          </cell>
        </row>
        <row r="378">
          <cell r="AD378">
            <v>-1760.9100000000003</v>
          </cell>
          <cell r="AE378">
            <v>-1760.9100000000003</v>
          </cell>
          <cell r="AJ378" t="str">
            <v>2a</v>
          </cell>
        </row>
        <row r="379">
          <cell r="AD379">
            <v>-1694537.9799999997</v>
          </cell>
          <cell r="AE379">
            <v>-1694537.9799999997</v>
          </cell>
          <cell r="AJ379" t="str">
            <v>2b</v>
          </cell>
        </row>
        <row r="380">
          <cell r="AD380">
            <v>-1593.45</v>
          </cell>
          <cell r="AE380">
            <v>-1593.45</v>
          </cell>
          <cell r="AJ380" t="str">
            <v>2a</v>
          </cell>
        </row>
        <row r="381">
          <cell r="AD381">
            <v>-228837.79000000004</v>
          </cell>
          <cell r="AE381">
            <v>-228837.79000000004</v>
          </cell>
          <cell r="AJ381">
            <v>16</v>
          </cell>
        </row>
        <row r="382">
          <cell r="AD382">
            <v>-10967.58</v>
          </cell>
          <cell r="AE382">
            <v>-10967.58</v>
          </cell>
          <cell r="AJ382">
            <v>16</v>
          </cell>
        </row>
        <row r="383">
          <cell r="AD383">
            <v>388150.29000000004</v>
          </cell>
          <cell r="AE383">
            <v>388150.29000000004</v>
          </cell>
          <cell r="AJ383">
            <v>1</v>
          </cell>
        </row>
        <row r="384">
          <cell r="AD384">
            <v>125073.54000000001</v>
          </cell>
          <cell r="AE384">
            <v>125073.54000000001</v>
          </cell>
          <cell r="AJ384">
            <v>1</v>
          </cell>
        </row>
        <row r="385">
          <cell r="AD385">
            <v>6012.18</v>
          </cell>
          <cell r="AE385">
            <v>6012.18</v>
          </cell>
          <cell r="AJ385">
            <v>1</v>
          </cell>
        </row>
        <row r="386">
          <cell r="AD386">
            <v>10218.34</v>
          </cell>
          <cell r="AE386">
            <v>10218.34</v>
          </cell>
          <cell r="AJ386">
            <v>1</v>
          </cell>
        </row>
        <row r="387">
          <cell r="AD387">
            <v>676.62</v>
          </cell>
          <cell r="AE387">
            <v>676.62</v>
          </cell>
          <cell r="AJ387">
            <v>1</v>
          </cell>
        </row>
        <row r="388">
          <cell r="AD388">
            <v>3598</v>
          </cell>
          <cell r="AE388">
            <v>3598</v>
          </cell>
          <cell r="AJ388">
            <v>1</v>
          </cell>
        </row>
        <row r="389">
          <cell r="AD389">
            <v>11062</v>
          </cell>
          <cell r="AE389">
            <v>11062</v>
          </cell>
          <cell r="AJ389">
            <v>1</v>
          </cell>
        </row>
        <row r="390">
          <cell r="AD390">
            <v>140</v>
          </cell>
          <cell r="AE390">
            <v>140</v>
          </cell>
          <cell r="AJ390">
            <v>1</v>
          </cell>
        </row>
        <row r="391">
          <cell r="AD391">
            <v>1100</v>
          </cell>
          <cell r="AE391">
            <v>1100</v>
          </cell>
          <cell r="AJ391">
            <v>1</v>
          </cell>
        </row>
        <row r="392">
          <cell r="AD392">
            <v>137962.18</v>
          </cell>
          <cell r="AE392">
            <v>137962.18</v>
          </cell>
          <cell r="AJ392">
            <v>1</v>
          </cell>
        </row>
        <row r="393">
          <cell r="AD393">
            <v>8217.18</v>
          </cell>
          <cell r="AE393">
            <v>8217.18</v>
          </cell>
          <cell r="AJ393">
            <v>1</v>
          </cell>
        </row>
        <row r="394">
          <cell r="AD394">
            <v>6700</v>
          </cell>
          <cell r="AE394">
            <v>6700</v>
          </cell>
          <cell r="AJ394">
            <v>1</v>
          </cell>
        </row>
        <row r="395">
          <cell r="AD395">
            <v>822.92000000000007</v>
          </cell>
          <cell r="AE395">
            <v>822.92000000000007</v>
          </cell>
          <cell r="AJ395">
            <v>1</v>
          </cell>
        </row>
        <row r="396">
          <cell r="AD396">
            <v>2831.4</v>
          </cell>
          <cell r="AE396">
            <v>2831.4</v>
          </cell>
          <cell r="AJ396">
            <v>5</v>
          </cell>
        </row>
        <row r="397">
          <cell r="AD397">
            <v>345.71999999999997</v>
          </cell>
          <cell r="AE397">
            <v>345.71999999999997</v>
          </cell>
          <cell r="AJ397">
            <v>8</v>
          </cell>
        </row>
        <row r="398">
          <cell r="AD398">
            <v>1524.94</v>
          </cell>
          <cell r="AE398">
            <v>1524.94</v>
          </cell>
          <cell r="AJ398">
            <v>8</v>
          </cell>
        </row>
        <row r="399">
          <cell r="AD399">
            <v>11774.279999999999</v>
          </cell>
          <cell r="AE399">
            <v>11774.279999999999</v>
          </cell>
          <cell r="AJ399">
            <v>8</v>
          </cell>
        </row>
        <row r="400">
          <cell r="AD400">
            <v>259119.62</v>
          </cell>
          <cell r="AE400">
            <v>259119.62</v>
          </cell>
          <cell r="AJ400">
            <v>8</v>
          </cell>
        </row>
        <row r="401">
          <cell r="AD401">
            <v>921046.57000000007</v>
          </cell>
          <cell r="AE401">
            <v>921046.57000000007</v>
          </cell>
          <cell r="AJ401" t="str">
            <v>2a</v>
          </cell>
        </row>
        <row r="402">
          <cell r="AD402">
            <v>3464233.66</v>
          </cell>
          <cell r="AE402">
            <v>3464233.66</v>
          </cell>
          <cell r="AJ402" t="str">
            <v>2c</v>
          </cell>
        </row>
        <row r="403">
          <cell r="AD403">
            <v>136072.63</v>
          </cell>
          <cell r="AE403">
            <v>136072.63</v>
          </cell>
          <cell r="AJ403" t="str">
            <v>2a</v>
          </cell>
        </row>
        <row r="404">
          <cell r="AD404">
            <v>165224.89000000001</v>
          </cell>
          <cell r="AE404">
            <v>165224.89000000001</v>
          </cell>
          <cell r="AJ404">
            <v>4</v>
          </cell>
        </row>
        <row r="405">
          <cell r="AD405">
            <v>74884.790000000008</v>
          </cell>
          <cell r="AE405">
            <v>74884.790000000008</v>
          </cell>
          <cell r="AJ405">
            <v>4</v>
          </cell>
        </row>
        <row r="406">
          <cell r="AD406">
            <v>70246.67</v>
          </cell>
          <cell r="AE406">
            <v>70246.67</v>
          </cell>
          <cell r="AJ406">
            <v>4</v>
          </cell>
        </row>
        <row r="407">
          <cell r="AD407">
            <v>151234.51</v>
          </cell>
          <cell r="AE407">
            <v>151234.51</v>
          </cell>
          <cell r="AJ407">
            <v>4</v>
          </cell>
        </row>
        <row r="408">
          <cell r="AD408">
            <v>2050714.2000000002</v>
          </cell>
          <cell r="AE408">
            <v>2050714.2000000002</v>
          </cell>
          <cell r="AJ408" t="str">
            <v>2b</v>
          </cell>
        </row>
        <row r="409">
          <cell r="AD409">
            <v>11477.060000000001</v>
          </cell>
          <cell r="AE409">
            <v>11477.060000000001</v>
          </cell>
          <cell r="AJ409" t="str">
            <v>2a</v>
          </cell>
        </row>
        <row r="410">
          <cell r="AD410">
            <v>298831.48</v>
          </cell>
          <cell r="AE410">
            <v>298831.48</v>
          </cell>
          <cell r="AJ410" t="str">
            <v>2b</v>
          </cell>
        </row>
        <row r="411">
          <cell r="AD411">
            <v>224.48</v>
          </cell>
          <cell r="AE411">
            <v>224.48</v>
          </cell>
          <cell r="AJ411" t="str">
            <v>2a</v>
          </cell>
        </row>
        <row r="412">
          <cell r="AD412">
            <v>3215</v>
          </cell>
          <cell r="AE412">
            <v>3215</v>
          </cell>
          <cell r="AJ412">
            <v>10</v>
          </cell>
        </row>
      </sheetData>
      <sheetData sheetId="13">
        <row r="5">
          <cell r="AE5" t="str">
            <v>TRC</v>
          </cell>
          <cell r="AI5" t="str">
            <v>Mapare Rez Global</v>
          </cell>
        </row>
        <row r="6">
          <cell r="AE6">
            <v>0</v>
          </cell>
        </row>
        <row r="7">
          <cell r="AE7">
            <v>0</v>
          </cell>
        </row>
        <row r="8">
          <cell r="AE8">
            <v>0</v>
          </cell>
        </row>
        <row r="9">
          <cell r="AE9">
            <v>0.19999999999708962</v>
          </cell>
        </row>
        <row r="10">
          <cell r="AE10">
            <v>203286</v>
          </cell>
        </row>
        <row r="11">
          <cell r="AE11">
            <v>0</v>
          </cell>
        </row>
        <row r="12">
          <cell r="AE12">
            <v>0</v>
          </cell>
        </row>
        <row r="13">
          <cell r="AE13">
            <v>258234.8</v>
          </cell>
        </row>
        <row r="14">
          <cell r="AE14">
            <v>0</v>
          </cell>
        </row>
        <row r="15">
          <cell r="AE15">
            <v>0</v>
          </cell>
        </row>
        <row r="16">
          <cell r="AE16">
            <v>0.25</v>
          </cell>
        </row>
        <row r="17">
          <cell r="AE17">
            <v>0</v>
          </cell>
        </row>
        <row r="18">
          <cell r="AE18">
            <v>0</v>
          </cell>
        </row>
        <row r="19">
          <cell r="AE19">
            <v>0.45</v>
          </cell>
        </row>
        <row r="20">
          <cell r="AE20">
            <v>0</v>
          </cell>
        </row>
        <row r="21">
          <cell r="AE21">
            <v>101984.62</v>
          </cell>
        </row>
        <row r="22">
          <cell r="AE22">
            <v>6827</v>
          </cell>
        </row>
        <row r="23">
          <cell r="AE23">
            <v>0</v>
          </cell>
        </row>
        <row r="24">
          <cell r="AE24">
            <v>0.09</v>
          </cell>
        </row>
        <row r="25">
          <cell r="AE25">
            <v>289227</v>
          </cell>
        </row>
        <row r="26">
          <cell r="AE26">
            <v>0.02</v>
          </cell>
        </row>
        <row r="27">
          <cell r="AE27">
            <v>0</v>
          </cell>
        </row>
        <row r="28">
          <cell r="AE28">
            <v>0</v>
          </cell>
        </row>
        <row r="29">
          <cell r="AE29">
            <v>0</v>
          </cell>
        </row>
        <row r="30">
          <cell r="AE30">
            <v>0</v>
          </cell>
        </row>
        <row r="31">
          <cell r="AE31">
            <v>0</v>
          </cell>
        </row>
        <row r="32">
          <cell r="AE32">
            <v>0</v>
          </cell>
        </row>
        <row r="33">
          <cell r="AE33">
            <v>0</v>
          </cell>
        </row>
        <row r="34">
          <cell r="AE34">
            <v>0</v>
          </cell>
        </row>
        <row r="35">
          <cell r="AE35">
            <v>0</v>
          </cell>
        </row>
        <row r="36">
          <cell r="AE36">
            <v>0</v>
          </cell>
        </row>
        <row r="37">
          <cell r="AE37">
            <v>0</v>
          </cell>
        </row>
        <row r="38">
          <cell r="AE38">
            <v>0</v>
          </cell>
        </row>
        <row r="39">
          <cell r="AE39">
            <v>0</v>
          </cell>
        </row>
        <row r="40">
          <cell r="AE40">
            <v>0</v>
          </cell>
        </row>
        <row r="41">
          <cell r="AE41">
            <v>0</v>
          </cell>
        </row>
        <row r="42">
          <cell r="AE42">
            <v>0</v>
          </cell>
        </row>
        <row r="43">
          <cell r="AE43">
            <v>0</v>
          </cell>
        </row>
        <row r="44">
          <cell r="AE44">
            <v>3659268.03</v>
          </cell>
        </row>
        <row r="45">
          <cell r="AE45">
            <v>0</v>
          </cell>
        </row>
        <row r="46">
          <cell r="AE46">
            <v>8437756.0800000001</v>
          </cell>
        </row>
        <row r="47">
          <cell r="AE47">
            <v>0</v>
          </cell>
        </row>
        <row r="48">
          <cell r="AE48">
            <v>0</v>
          </cell>
        </row>
        <row r="49">
          <cell r="AE49">
            <v>0</v>
          </cell>
        </row>
        <row r="50">
          <cell r="AE50">
            <v>27.6</v>
          </cell>
        </row>
        <row r="51">
          <cell r="AE51">
            <v>59.769999999999996</v>
          </cell>
        </row>
        <row r="52">
          <cell r="AE52">
            <v>64.03</v>
          </cell>
        </row>
        <row r="53">
          <cell r="AE53">
            <v>1165.01</v>
          </cell>
        </row>
        <row r="54">
          <cell r="AE54">
            <v>0</v>
          </cell>
        </row>
        <row r="55">
          <cell r="AE55">
            <v>0</v>
          </cell>
        </row>
        <row r="56">
          <cell r="AE56">
            <v>0</v>
          </cell>
        </row>
        <row r="57">
          <cell r="AE57">
            <v>0</v>
          </cell>
        </row>
        <row r="58">
          <cell r="AE58">
            <v>0</v>
          </cell>
        </row>
        <row r="59">
          <cell r="AE59">
            <v>2614.5300000000002</v>
          </cell>
        </row>
        <row r="60">
          <cell r="AE60">
            <v>0</v>
          </cell>
        </row>
        <row r="61">
          <cell r="AE61">
            <v>0</v>
          </cell>
        </row>
        <row r="62">
          <cell r="AE62">
            <v>0</v>
          </cell>
        </row>
        <row r="63">
          <cell r="AE63">
            <v>0</v>
          </cell>
        </row>
        <row r="64">
          <cell r="AE64">
            <v>0</v>
          </cell>
        </row>
        <row r="65">
          <cell r="AE65">
            <v>0</v>
          </cell>
        </row>
        <row r="66">
          <cell r="AE66">
            <v>0</v>
          </cell>
        </row>
        <row r="67">
          <cell r="AE67">
            <v>0</v>
          </cell>
        </row>
        <row r="68">
          <cell r="AE68">
            <v>0</v>
          </cell>
        </row>
        <row r="69">
          <cell r="AE69">
            <v>5101087</v>
          </cell>
        </row>
        <row r="70">
          <cell r="AE70">
            <v>9037067.9600000009</v>
          </cell>
        </row>
        <row r="71">
          <cell r="AE71">
            <v>0</v>
          </cell>
        </row>
        <row r="72">
          <cell r="AE72">
            <v>0</v>
          </cell>
        </row>
        <row r="73">
          <cell r="AE73">
            <v>0</v>
          </cell>
        </row>
        <row r="74">
          <cell r="AE74">
            <v>0</v>
          </cell>
        </row>
        <row r="75">
          <cell r="AE75">
            <v>0</v>
          </cell>
        </row>
        <row r="76">
          <cell r="AE76">
            <v>5833.97</v>
          </cell>
        </row>
        <row r="77">
          <cell r="AE77">
            <v>6472.9</v>
          </cell>
        </row>
        <row r="78">
          <cell r="AE78">
            <v>563620</v>
          </cell>
        </row>
        <row r="79">
          <cell r="AE79">
            <v>6253.87</v>
          </cell>
        </row>
        <row r="80">
          <cell r="AE80">
            <v>0</v>
          </cell>
        </row>
        <row r="81">
          <cell r="AE81">
            <v>0</v>
          </cell>
        </row>
        <row r="82">
          <cell r="AE82">
            <v>0</v>
          </cell>
        </row>
        <row r="83">
          <cell r="AE83">
            <v>0</v>
          </cell>
        </row>
        <row r="84">
          <cell r="AE84">
            <v>147</v>
          </cell>
        </row>
        <row r="85">
          <cell r="AE85">
            <v>0</v>
          </cell>
        </row>
        <row r="86">
          <cell r="AE86">
            <v>0</v>
          </cell>
        </row>
        <row r="87">
          <cell r="AE87">
            <v>13317.539999999999</v>
          </cell>
        </row>
        <row r="88">
          <cell r="AE88">
            <v>173639.83</v>
          </cell>
        </row>
        <row r="89">
          <cell r="AE89">
            <v>48694.8</v>
          </cell>
        </row>
        <row r="90">
          <cell r="AE90">
            <v>37567.279999999999</v>
          </cell>
        </row>
        <row r="91">
          <cell r="AE91">
            <v>7389.5</v>
          </cell>
        </row>
        <row r="92">
          <cell r="AE92">
            <v>0</v>
          </cell>
        </row>
        <row r="93">
          <cell r="AE93">
            <v>0</v>
          </cell>
        </row>
        <row r="94">
          <cell r="AE94">
            <v>2135.85</v>
          </cell>
        </row>
        <row r="95">
          <cell r="AE95">
            <v>0</v>
          </cell>
        </row>
        <row r="96">
          <cell r="AE96">
            <v>0</v>
          </cell>
        </row>
        <row r="97">
          <cell r="AE97">
            <v>0</v>
          </cell>
        </row>
        <row r="98">
          <cell r="AE98">
            <v>0</v>
          </cell>
        </row>
        <row r="99">
          <cell r="AE99">
            <v>927623.25</v>
          </cell>
        </row>
        <row r="100">
          <cell r="AE100">
            <v>112268.32999999999</v>
          </cell>
        </row>
        <row r="101">
          <cell r="AE101">
            <v>5863.85</v>
          </cell>
        </row>
        <row r="102">
          <cell r="AE102">
            <v>98454.699999999983</v>
          </cell>
        </row>
        <row r="103">
          <cell r="AE103">
            <v>0</v>
          </cell>
        </row>
        <row r="104">
          <cell r="AE104">
            <v>0</v>
          </cell>
        </row>
        <row r="105">
          <cell r="AE105">
            <v>0</v>
          </cell>
        </row>
        <row r="106">
          <cell r="AE106">
            <v>0</v>
          </cell>
        </row>
        <row r="107">
          <cell r="AE107">
            <v>0</v>
          </cell>
        </row>
        <row r="108">
          <cell r="AE108">
            <v>637148.93999999994</v>
          </cell>
        </row>
        <row r="109">
          <cell r="AE109">
            <v>0.04</v>
          </cell>
        </row>
        <row r="110">
          <cell r="AE110">
            <v>35700.03</v>
          </cell>
        </row>
        <row r="111">
          <cell r="AE111">
            <v>71137946.159999996</v>
          </cell>
        </row>
        <row r="112">
          <cell r="AE112">
            <v>0</v>
          </cell>
        </row>
        <row r="113">
          <cell r="AE113">
            <v>3067025.8999999994</v>
          </cell>
        </row>
        <row r="114">
          <cell r="AE114">
            <v>0</v>
          </cell>
        </row>
        <row r="115">
          <cell r="AE115">
            <v>1998011.73</v>
          </cell>
        </row>
        <row r="116">
          <cell r="AE116">
            <v>-129655.76</v>
          </cell>
        </row>
        <row r="117">
          <cell r="AE117">
            <v>235574.85999999996</v>
          </cell>
        </row>
        <row r="118">
          <cell r="AE118">
            <v>129277.23999999999</v>
          </cell>
        </row>
        <row r="119">
          <cell r="AE119">
            <v>20035.579999999842</v>
          </cell>
        </row>
        <row r="120">
          <cell r="AE120">
            <v>0</v>
          </cell>
        </row>
        <row r="121">
          <cell r="AE121">
            <v>1039441</v>
          </cell>
        </row>
        <row r="122">
          <cell r="AE122">
            <v>0</v>
          </cell>
        </row>
        <row r="123">
          <cell r="AE123">
            <v>46227</v>
          </cell>
        </row>
        <row r="124">
          <cell r="AE124">
            <v>8489</v>
          </cell>
        </row>
        <row r="125">
          <cell r="AE125">
            <v>0</v>
          </cell>
        </row>
        <row r="126">
          <cell r="AE126">
            <v>21233</v>
          </cell>
        </row>
        <row r="127">
          <cell r="AE127">
            <v>0</v>
          </cell>
        </row>
        <row r="128">
          <cell r="AE128">
            <v>235736</v>
          </cell>
        </row>
        <row r="129">
          <cell r="AE129">
            <v>0</v>
          </cell>
        </row>
        <row r="130">
          <cell r="AE130">
            <v>0</v>
          </cell>
        </row>
        <row r="131">
          <cell r="AE131">
            <v>94064</v>
          </cell>
        </row>
        <row r="132">
          <cell r="AE132">
            <v>0</v>
          </cell>
        </row>
        <row r="133">
          <cell r="AE133">
            <v>0</v>
          </cell>
        </row>
        <row r="134">
          <cell r="AE134">
            <v>0</v>
          </cell>
        </row>
        <row r="135">
          <cell r="AE135">
            <v>0</v>
          </cell>
        </row>
        <row r="136">
          <cell r="AE136">
            <v>0</v>
          </cell>
        </row>
        <row r="137">
          <cell r="AE137">
            <v>0</v>
          </cell>
        </row>
        <row r="138">
          <cell r="AE138">
            <v>0</v>
          </cell>
        </row>
        <row r="139">
          <cell r="AE139">
            <v>0</v>
          </cell>
        </row>
        <row r="140">
          <cell r="AE140">
            <v>64444</v>
          </cell>
        </row>
        <row r="141">
          <cell r="AE141">
            <v>65819.260000000009</v>
          </cell>
        </row>
        <row r="142">
          <cell r="AE142">
            <v>0</v>
          </cell>
        </row>
        <row r="143">
          <cell r="AE143">
            <v>0</v>
          </cell>
        </row>
        <row r="144">
          <cell r="AE144">
            <v>17692684.77</v>
          </cell>
        </row>
        <row r="145">
          <cell r="AE145">
            <v>5234649.8100000005</v>
          </cell>
        </row>
        <row r="146">
          <cell r="AE146">
            <v>21869.71</v>
          </cell>
        </row>
        <row r="147">
          <cell r="AE147">
            <v>2210.92</v>
          </cell>
        </row>
        <row r="148">
          <cell r="AE148">
            <v>0</v>
          </cell>
        </row>
        <row r="149">
          <cell r="AE149">
            <v>0.73</v>
          </cell>
        </row>
        <row r="150">
          <cell r="AE150">
            <v>26.3</v>
          </cell>
        </row>
        <row r="151">
          <cell r="AE151">
            <v>0</v>
          </cell>
        </row>
        <row r="152">
          <cell r="AE152">
            <v>0</v>
          </cell>
        </row>
        <row r="153">
          <cell r="AE153">
            <v>57756788.840000004</v>
          </cell>
        </row>
        <row r="154">
          <cell r="AE154">
            <v>0</v>
          </cell>
        </row>
        <row r="155">
          <cell r="AE155">
            <v>0.47</v>
          </cell>
        </row>
        <row r="156">
          <cell r="AE156">
            <v>0</v>
          </cell>
        </row>
        <row r="157">
          <cell r="AE157">
            <v>0</v>
          </cell>
        </row>
        <row r="158">
          <cell r="AE158">
            <v>0</v>
          </cell>
        </row>
        <row r="159">
          <cell r="AE159">
            <v>0</v>
          </cell>
        </row>
        <row r="160">
          <cell r="AE160">
            <v>0</v>
          </cell>
        </row>
        <row r="161">
          <cell r="AE161">
            <v>0</v>
          </cell>
        </row>
        <row r="162">
          <cell r="AE162">
            <v>0</v>
          </cell>
        </row>
        <row r="163">
          <cell r="AE163">
            <v>0</v>
          </cell>
        </row>
        <row r="164">
          <cell r="AE164">
            <v>0</v>
          </cell>
        </row>
        <row r="165">
          <cell r="AE165">
            <v>0</v>
          </cell>
        </row>
        <row r="166">
          <cell r="AE166">
            <v>0</v>
          </cell>
        </row>
        <row r="167">
          <cell r="AE167">
            <v>0</v>
          </cell>
        </row>
        <row r="168">
          <cell r="AE168">
            <v>0</v>
          </cell>
        </row>
        <row r="169">
          <cell r="AE169">
            <v>0</v>
          </cell>
        </row>
        <row r="170">
          <cell r="AE170">
            <v>0</v>
          </cell>
        </row>
        <row r="171">
          <cell r="AE171">
            <v>0</v>
          </cell>
        </row>
        <row r="172">
          <cell r="AE172">
            <v>0</v>
          </cell>
        </row>
        <row r="173">
          <cell r="AE173">
            <v>0</v>
          </cell>
        </row>
        <row r="174">
          <cell r="AE174">
            <v>0</v>
          </cell>
        </row>
        <row r="175">
          <cell r="AE175">
            <v>0</v>
          </cell>
        </row>
        <row r="176">
          <cell r="AE176">
            <v>0</v>
          </cell>
        </row>
        <row r="177">
          <cell r="AE177">
            <v>0</v>
          </cell>
        </row>
        <row r="178">
          <cell r="AE178">
            <v>0</v>
          </cell>
        </row>
        <row r="179">
          <cell r="AE179">
            <v>0</v>
          </cell>
        </row>
        <row r="180">
          <cell r="AE180">
            <v>0</v>
          </cell>
        </row>
        <row r="181">
          <cell r="AE181">
            <v>0</v>
          </cell>
        </row>
        <row r="182">
          <cell r="AE182">
            <v>0</v>
          </cell>
        </row>
        <row r="183">
          <cell r="AE183">
            <v>0</v>
          </cell>
        </row>
        <row r="184">
          <cell r="AE184">
            <v>0</v>
          </cell>
        </row>
        <row r="185">
          <cell r="AE185">
            <v>0</v>
          </cell>
        </row>
        <row r="186">
          <cell r="AE186">
            <v>0</v>
          </cell>
        </row>
        <row r="187">
          <cell r="AE187">
            <v>0</v>
          </cell>
        </row>
        <row r="188">
          <cell r="AE188">
            <v>0</v>
          </cell>
        </row>
        <row r="189">
          <cell r="AE189">
            <v>0</v>
          </cell>
        </row>
        <row r="190">
          <cell r="AE190">
            <v>0</v>
          </cell>
        </row>
        <row r="191">
          <cell r="AE191">
            <v>0</v>
          </cell>
        </row>
        <row r="192">
          <cell r="AE192">
            <v>0</v>
          </cell>
        </row>
        <row r="193">
          <cell r="AE193">
            <v>0</v>
          </cell>
        </row>
        <row r="194">
          <cell r="AE194">
            <v>0</v>
          </cell>
        </row>
        <row r="195">
          <cell r="AE195">
            <v>0</v>
          </cell>
        </row>
        <row r="196">
          <cell r="AE196">
            <v>0</v>
          </cell>
        </row>
        <row r="197">
          <cell r="AE197">
            <v>0</v>
          </cell>
        </row>
        <row r="198">
          <cell r="AE198">
            <v>0</v>
          </cell>
        </row>
        <row r="199">
          <cell r="AE199">
            <v>0</v>
          </cell>
        </row>
        <row r="200">
          <cell r="AE200">
            <v>0</v>
          </cell>
        </row>
        <row r="201">
          <cell r="AE201">
            <v>0</v>
          </cell>
        </row>
        <row r="202">
          <cell r="AE202">
            <v>0</v>
          </cell>
        </row>
        <row r="203">
          <cell r="AE203">
            <v>0</v>
          </cell>
        </row>
        <row r="204">
          <cell r="AE204">
            <v>0</v>
          </cell>
        </row>
        <row r="205">
          <cell r="AE205">
            <v>0</v>
          </cell>
        </row>
        <row r="206">
          <cell r="AE206">
            <v>0</v>
          </cell>
        </row>
        <row r="207">
          <cell r="AE207">
            <v>0</v>
          </cell>
        </row>
        <row r="208">
          <cell r="AE208">
            <v>0</v>
          </cell>
        </row>
        <row r="209">
          <cell r="AE209">
            <v>0</v>
          </cell>
        </row>
        <row r="210">
          <cell r="AE210">
            <v>0</v>
          </cell>
        </row>
        <row r="211">
          <cell r="AE211">
            <v>0</v>
          </cell>
        </row>
        <row r="212">
          <cell r="AE212">
            <v>0</v>
          </cell>
        </row>
        <row r="213">
          <cell r="AE213">
            <v>0</v>
          </cell>
        </row>
        <row r="214">
          <cell r="AE214">
            <v>0</v>
          </cell>
        </row>
        <row r="215">
          <cell r="AE215">
            <v>0</v>
          </cell>
        </row>
        <row r="216">
          <cell r="AE216">
            <v>0</v>
          </cell>
        </row>
        <row r="217">
          <cell r="AE217">
            <v>0</v>
          </cell>
        </row>
        <row r="218">
          <cell r="AE218">
            <v>0</v>
          </cell>
        </row>
        <row r="219">
          <cell r="AE219">
            <v>0</v>
          </cell>
        </row>
        <row r="220">
          <cell r="AE220">
            <v>0</v>
          </cell>
        </row>
        <row r="221">
          <cell r="AE221">
            <v>0</v>
          </cell>
        </row>
        <row r="222">
          <cell r="AE222">
            <v>0</v>
          </cell>
        </row>
        <row r="223">
          <cell r="AE223">
            <v>0</v>
          </cell>
        </row>
        <row r="224">
          <cell r="AE224">
            <v>0</v>
          </cell>
        </row>
        <row r="225">
          <cell r="AE225">
            <v>0</v>
          </cell>
        </row>
        <row r="226">
          <cell r="AE226">
            <v>0</v>
          </cell>
        </row>
        <row r="227">
          <cell r="AE227">
            <v>0</v>
          </cell>
        </row>
        <row r="228">
          <cell r="AE228">
            <v>0</v>
          </cell>
        </row>
        <row r="229">
          <cell r="AE229">
            <v>0</v>
          </cell>
        </row>
        <row r="230">
          <cell r="AE230">
            <v>0</v>
          </cell>
        </row>
        <row r="231">
          <cell r="AE231">
            <v>0</v>
          </cell>
        </row>
        <row r="232">
          <cell r="AE232">
            <v>0</v>
          </cell>
        </row>
        <row r="233">
          <cell r="AE233">
            <v>0</v>
          </cell>
        </row>
        <row r="234">
          <cell r="AE234">
            <v>0</v>
          </cell>
        </row>
        <row r="235">
          <cell r="AE235">
            <v>0</v>
          </cell>
        </row>
        <row r="236">
          <cell r="AE236">
            <v>0</v>
          </cell>
        </row>
        <row r="237">
          <cell r="AE237">
            <v>0</v>
          </cell>
        </row>
        <row r="238">
          <cell r="AE238">
            <v>0</v>
          </cell>
        </row>
        <row r="239">
          <cell r="AE239">
            <v>0</v>
          </cell>
        </row>
        <row r="240">
          <cell r="AE240">
            <v>0</v>
          </cell>
        </row>
        <row r="241">
          <cell r="AE241">
            <v>0</v>
          </cell>
        </row>
        <row r="242">
          <cell r="AE242">
            <v>0</v>
          </cell>
        </row>
        <row r="243">
          <cell r="AE243">
            <v>0</v>
          </cell>
        </row>
        <row r="244">
          <cell r="AE244">
            <v>0</v>
          </cell>
        </row>
        <row r="245">
          <cell r="AE245">
            <v>0</v>
          </cell>
        </row>
        <row r="246">
          <cell r="AE246">
            <v>0</v>
          </cell>
        </row>
        <row r="247">
          <cell r="AE247">
            <v>0</v>
          </cell>
        </row>
        <row r="248">
          <cell r="AE248">
            <v>0</v>
          </cell>
        </row>
        <row r="249">
          <cell r="AE249">
            <v>0</v>
          </cell>
        </row>
        <row r="250">
          <cell r="AE250">
            <v>0</v>
          </cell>
        </row>
        <row r="251">
          <cell r="AE251">
            <v>0</v>
          </cell>
        </row>
        <row r="252">
          <cell r="AE252">
            <v>0</v>
          </cell>
        </row>
        <row r="253">
          <cell r="AE253">
            <v>0</v>
          </cell>
        </row>
        <row r="254">
          <cell r="AE254">
            <v>0</v>
          </cell>
        </row>
        <row r="255">
          <cell r="AE255">
            <v>0</v>
          </cell>
        </row>
        <row r="256">
          <cell r="AE256">
            <v>0</v>
          </cell>
        </row>
        <row r="257">
          <cell r="AE257">
            <v>0</v>
          </cell>
        </row>
        <row r="258">
          <cell r="AE258">
            <v>0</v>
          </cell>
        </row>
        <row r="259">
          <cell r="AE259">
            <v>0</v>
          </cell>
        </row>
        <row r="260">
          <cell r="AE260">
            <v>0</v>
          </cell>
        </row>
        <row r="261">
          <cell r="AE261">
            <v>0</v>
          </cell>
        </row>
        <row r="262">
          <cell r="AE262">
            <v>0</v>
          </cell>
        </row>
        <row r="263">
          <cell r="AE263">
            <v>0</v>
          </cell>
        </row>
        <row r="264">
          <cell r="AE264">
            <v>0</v>
          </cell>
        </row>
        <row r="265">
          <cell r="AE265">
            <v>0</v>
          </cell>
        </row>
        <row r="266">
          <cell r="AE266">
            <v>0</v>
          </cell>
        </row>
        <row r="267">
          <cell r="AE267">
            <v>0</v>
          </cell>
        </row>
        <row r="268">
          <cell r="AE268">
            <v>0</v>
          </cell>
        </row>
        <row r="269">
          <cell r="AE269">
            <v>0</v>
          </cell>
        </row>
        <row r="270">
          <cell r="AE270">
            <v>0</v>
          </cell>
        </row>
        <row r="271">
          <cell r="AE271">
            <v>0</v>
          </cell>
        </row>
        <row r="272">
          <cell r="AE272">
            <v>0</v>
          </cell>
        </row>
        <row r="273">
          <cell r="AE273">
            <v>0</v>
          </cell>
        </row>
        <row r="274">
          <cell r="AE274">
            <v>0</v>
          </cell>
        </row>
        <row r="275">
          <cell r="AE275">
            <v>0</v>
          </cell>
        </row>
        <row r="276">
          <cell r="AE276">
            <v>0</v>
          </cell>
        </row>
        <row r="277">
          <cell r="AE277">
            <v>0</v>
          </cell>
        </row>
        <row r="278">
          <cell r="AE278">
            <v>0</v>
          </cell>
        </row>
        <row r="279">
          <cell r="AE279">
            <v>0</v>
          </cell>
        </row>
        <row r="280">
          <cell r="AE280">
            <v>0</v>
          </cell>
        </row>
        <row r="281">
          <cell r="AE281">
            <v>0</v>
          </cell>
        </row>
        <row r="282">
          <cell r="AE282">
            <v>0</v>
          </cell>
        </row>
        <row r="283">
          <cell r="AE283">
            <v>0</v>
          </cell>
        </row>
        <row r="284">
          <cell r="AE284">
            <v>0</v>
          </cell>
        </row>
        <row r="285">
          <cell r="AE285">
            <v>0</v>
          </cell>
        </row>
        <row r="286">
          <cell r="AE286">
            <v>0</v>
          </cell>
        </row>
        <row r="287">
          <cell r="AE287">
            <v>0</v>
          </cell>
        </row>
        <row r="288">
          <cell r="AE288">
            <v>0</v>
          </cell>
        </row>
        <row r="289">
          <cell r="AE289">
            <v>0</v>
          </cell>
        </row>
        <row r="290">
          <cell r="AE290">
            <v>0</v>
          </cell>
        </row>
        <row r="291">
          <cell r="AE291">
            <v>0</v>
          </cell>
        </row>
        <row r="292">
          <cell r="AE292">
            <v>0</v>
          </cell>
        </row>
        <row r="293">
          <cell r="AE293">
            <v>0</v>
          </cell>
        </row>
        <row r="294">
          <cell r="AE294">
            <v>0</v>
          </cell>
        </row>
        <row r="295">
          <cell r="AE295">
            <v>365508.65</v>
          </cell>
        </row>
        <row r="296">
          <cell r="AE296">
            <v>1743525.43</v>
          </cell>
        </row>
        <row r="297">
          <cell r="AE297">
            <v>0</v>
          </cell>
        </row>
        <row r="298">
          <cell r="AE298">
            <v>186426.08</v>
          </cell>
        </row>
        <row r="299">
          <cell r="AE299">
            <v>467.45</v>
          </cell>
        </row>
        <row r="300">
          <cell r="AE300">
            <v>487442.03</v>
          </cell>
        </row>
        <row r="301">
          <cell r="AE301">
            <v>0</v>
          </cell>
        </row>
        <row r="302">
          <cell r="AE302">
            <v>2391.75</v>
          </cell>
        </row>
        <row r="303">
          <cell r="AE303">
            <v>4804</v>
          </cell>
        </row>
        <row r="304">
          <cell r="AE304">
            <v>282274.83999999997</v>
          </cell>
        </row>
        <row r="305">
          <cell r="AE305">
            <v>130788</v>
          </cell>
        </row>
        <row r="306">
          <cell r="AE306">
            <v>0</v>
          </cell>
        </row>
        <row r="307">
          <cell r="AE307">
            <v>0</v>
          </cell>
        </row>
        <row r="308">
          <cell r="AE308">
            <v>22348089.609999999</v>
          </cell>
        </row>
        <row r="309">
          <cell r="AE309">
            <v>0</v>
          </cell>
        </row>
        <row r="310">
          <cell r="AE310">
            <v>0</v>
          </cell>
        </row>
        <row r="311">
          <cell r="AE311">
            <v>0</v>
          </cell>
        </row>
        <row r="312">
          <cell r="AE312">
            <v>37936301</v>
          </cell>
        </row>
        <row r="313">
          <cell r="AE313">
            <v>0</v>
          </cell>
        </row>
        <row r="314">
          <cell r="AE314">
            <v>744213.94000000006</v>
          </cell>
        </row>
        <row r="315">
          <cell r="AE315">
            <v>0</v>
          </cell>
        </row>
        <row r="316">
          <cell r="AE316">
            <v>17201105.27</v>
          </cell>
        </row>
        <row r="317">
          <cell r="AE317">
            <v>0</v>
          </cell>
        </row>
        <row r="318">
          <cell r="AE318">
            <v>0</v>
          </cell>
        </row>
        <row r="319">
          <cell r="AE319">
            <v>14.67</v>
          </cell>
        </row>
        <row r="320">
          <cell r="AE320">
            <v>0</v>
          </cell>
        </row>
        <row r="321">
          <cell r="AE321">
            <v>0</v>
          </cell>
        </row>
        <row r="322">
          <cell r="AE322">
            <v>2603.63</v>
          </cell>
        </row>
        <row r="323">
          <cell r="AE323">
            <v>10829</v>
          </cell>
        </row>
        <row r="324">
          <cell r="AE324">
            <v>1369.77</v>
          </cell>
        </row>
        <row r="325">
          <cell r="AE325">
            <v>8604</v>
          </cell>
        </row>
        <row r="326">
          <cell r="AE326">
            <v>0</v>
          </cell>
        </row>
        <row r="327">
          <cell r="AE327">
            <v>52427.490000000005</v>
          </cell>
        </row>
        <row r="328">
          <cell r="AE328">
            <v>1100.75</v>
          </cell>
        </row>
        <row r="329">
          <cell r="AE329">
            <v>24950.28</v>
          </cell>
        </row>
        <row r="330">
          <cell r="AE330">
            <v>0</v>
          </cell>
        </row>
        <row r="331">
          <cell r="AE331">
            <v>104372.36</v>
          </cell>
        </row>
        <row r="332">
          <cell r="AE332">
            <v>0</v>
          </cell>
        </row>
        <row r="333">
          <cell r="AE333">
            <v>6312.9500000000007</v>
          </cell>
        </row>
        <row r="334">
          <cell r="AE334">
            <v>125</v>
          </cell>
        </row>
        <row r="335">
          <cell r="AE335">
            <v>148.67000000000002</v>
          </cell>
        </row>
        <row r="336">
          <cell r="AE336">
            <v>1224.96</v>
          </cell>
        </row>
        <row r="337">
          <cell r="AE337">
            <v>2401.69</v>
          </cell>
        </row>
        <row r="338">
          <cell r="AE338">
            <v>1875.1799999999998</v>
          </cell>
        </row>
        <row r="339">
          <cell r="AE339">
            <v>1459.41</v>
          </cell>
        </row>
        <row r="340">
          <cell r="AE340">
            <v>0</v>
          </cell>
        </row>
        <row r="341">
          <cell r="AE341">
            <v>142.62</v>
          </cell>
        </row>
        <row r="342">
          <cell r="AE342">
            <v>215</v>
          </cell>
        </row>
        <row r="343">
          <cell r="AE343">
            <v>99.14</v>
          </cell>
        </row>
        <row r="344">
          <cell r="AE344">
            <v>0</v>
          </cell>
        </row>
        <row r="345">
          <cell r="AE345">
            <v>0</v>
          </cell>
        </row>
        <row r="346">
          <cell r="AE346">
            <v>0</v>
          </cell>
        </row>
        <row r="347">
          <cell r="AE347">
            <v>21838.04</v>
          </cell>
        </row>
        <row r="348">
          <cell r="AE348">
            <v>502268.4</v>
          </cell>
        </row>
        <row r="349">
          <cell r="AE349">
            <v>15476.3</v>
          </cell>
        </row>
        <row r="350">
          <cell r="AE350">
            <v>0</v>
          </cell>
        </row>
        <row r="351">
          <cell r="AE351">
            <v>13803.35</v>
          </cell>
        </row>
        <row r="352">
          <cell r="AE352">
            <v>0</v>
          </cell>
        </row>
        <row r="353">
          <cell r="AE353">
            <v>0</v>
          </cell>
        </row>
        <row r="354">
          <cell r="AE354">
            <v>5390989.3700000001</v>
          </cell>
        </row>
        <row r="355">
          <cell r="AE355">
            <v>6385012.3800000008</v>
          </cell>
        </row>
        <row r="356">
          <cell r="AE356">
            <v>1555148.51</v>
          </cell>
        </row>
        <row r="357">
          <cell r="AE357">
            <v>613710.44999999995</v>
          </cell>
        </row>
        <row r="358">
          <cell r="AE358">
            <v>22610</v>
          </cell>
        </row>
        <row r="359">
          <cell r="AE359">
            <v>0</v>
          </cell>
        </row>
        <row r="360">
          <cell r="AE360">
            <v>0</v>
          </cell>
        </row>
        <row r="361">
          <cell r="AE361">
            <v>0</v>
          </cell>
        </row>
        <row r="362">
          <cell r="AE362">
            <v>29930.650000000005</v>
          </cell>
        </row>
        <row r="363">
          <cell r="AE363">
            <v>15963077.199999999</v>
          </cell>
        </row>
        <row r="364">
          <cell r="AE364">
            <v>0</v>
          </cell>
        </row>
        <row r="365">
          <cell r="AE365">
            <v>0</v>
          </cell>
        </row>
        <row r="366">
          <cell r="AE366">
            <v>0</v>
          </cell>
        </row>
        <row r="367">
          <cell r="AE367">
            <v>391</v>
          </cell>
        </row>
        <row r="368">
          <cell r="AE368">
            <v>13999.460000000001</v>
          </cell>
        </row>
        <row r="369">
          <cell r="AE369">
            <v>0</v>
          </cell>
        </row>
        <row r="370">
          <cell r="AE370">
            <v>0</v>
          </cell>
        </row>
        <row r="371">
          <cell r="AE371">
            <v>583343.6399999999</v>
          </cell>
        </row>
        <row r="372">
          <cell r="AE372">
            <v>0</v>
          </cell>
        </row>
        <row r="373">
          <cell r="AE373">
            <v>0</v>
          </cell>
        </row>
        <row r="374">
          <cell r="AE374">
            <v>0</v>
          </cell>
        </row>
        <row r="375">
          <cell r="AE375">
            <v>5248287.6100000003</v>
          </cell>
        </row>
        <row r="376">
          <cell r="AE376">
            <v>3916921.75</v>
          </cell>
        </row>
        <row r="377">
          <cell r="AE377">
            <v>14817391</v>
          </cell>
        </row>
        <row r="378">
          <cell r="AE378">
            <v>90</v>
          </cell>
        </row>
        <row r="379">
          <cell r="AE379">
            <v>0</v>
          </cell>
        </row>
        <row r="380">
          <cell r="AE380">
            <v>120</v>
          </cell>
        </row>
        <row r="381">
          <cell r="AE381">
            <v>53381.440000000002</v>
          </cell>
        </row>
        <row r="382">
          <cell r="AE382">
            <v>63114</v>
          </cell>
        </row>
        <row r="383">
          <cell r="AE383">
            <v>0</v>
          </cell>
        </row>
        <row r="384">
          <cell r="AE384">
            <v>9282.4199999999983</v>
          </cell>
        </row>
        <row r="385">
          <cell r="AE385">
            <v>0</v>
          </cell>
        </row>
        <row r="386">
          <cell r="AE386">
            <v>0</v>
          </cell>
        </row>
        <row r="387">
          <cell r="AE387">
            <v>4411</v>
          </cell>
        </row>
        <row r="388">
          <cell r="AE388">
            <v>4437.88</v>
          </cell>
        </row>
        <row r="389">
          <cell r="AE389">
            <v>201.69</v>
          </cell>
        </row>
        <row r="390">
          <cell r="AE390">
            <v>17235.18</v>
          </cell>
        </row>
        <row r="391">
          <cell r="AE391">
            <v>4152.16</v>
          </cell>
        </row>
        <row r="392">
          <cell r="AE392">
            <v>5342638.41</v>
          </cell>
        </row>
        <row r="393">
          <cell r="AE393">
            <v>0</v>
          </cell>
        </row>
        <row r="394">
          <cell r="AE394">
            <v>0</v>
          </cell>
        </row>
        <row r="395">
          <cell r="AE395">
            <v>0</v>
          </cell>
        </row>
        <row r="396">
          <cell r="AE396">
            <v>0</v>
          </cell>
        </row>
        <row r="397">
          <cell r="AE397">
            <v>0</v>
          </cell>
        </row>
        <row r="398">
          <cell r="AE398">
            <v>8597202.8499999996</v>
          </cell>
        </row>
        <row r="399">
          <cell r="AE399">
            <v>687.75</v>
          </cell>
        </row>
        <row r="400">
          <cell r="AE400">
            <v>0</v>
          </cell>
        </row>
        <row r="401">
          <cell r="AE401">
            <v>8095221.6400000006</v>
          </cell>
        </row>
        <row r="402">
          <cell r="AE402">
            <v>35701380.259999998</v>
          </cell>
        </row>
        <row r="403">
          <cell r="AE403">
            <v>45126767.649999999</v>
          </cell>
        </row>
        <row r="404">
          <cell r="AE404">
            <v>15</v>
          </cell>
        </row>
        <row r="405">
          <cell r="AE405">
            <v>15747950.77</v>
          </cell>
        </row>
        <row r="406">
          <cell r="AE406">
            <v>15565027.23</v>
          </cell>
        </row>
        <row r="407">
          <cell r="AE407">
            <v>184.6</v>
          </cell>
        </row>
        <row r="408">
          <cell r="AE408">
            <v>0</v>
          </cell>
        </row>
        <row r="409">
          <cell r="AE409">
            <v>0</v>
          </cell>
        </row>
        <row r="410">
          <cell r="AE410">
            <v>0</v>
          </cell>
        </row>
        <row r="411">
          <cell r="AE411">
            <v>12028990.32</v>
          </cell>
        </row>
        <row r="412">
          <cell r="AE412">
            <v>12025991.77</v>
          </cell>
        </row>
        <row r="413">
          <cell r="AE413">
            <v>1437559.77</v>
          </cell>
        </row>
        <row r="414">
          <cell r="AE414">
            <v>353881.42</v>
          </cell>
        </row>
        <row r="415">
          <cell r="AE415">
            <v>0</v>
          </cell>
        </row>
        <row r="416">
          <cell r="AE416">
            <v>0</v>
          </cell>
        </row>
        <row r="417">
          <cell r="AE417">
            <v>437960.23</v>
          </cell>
        </row>
        <row r="418">
          <cell r="AE418">
            <v>994704.12999999989</v>
          </cell>
        </row>
        <row r="419">
          <cell r="AE419">
            <v>12287.2</v>
          </cell>
        </row>
        <row r="420">
          <cell r="AE420">
            <v>26529.38</v>
          </cell>
        </row>
        <row r="421">
          <cell r="AE421">
            <v>1855.09</v>
          </cell>
        </row>
        <row r="422">
          <cell r="AE422">
            <v>80651.320000000007</v>
          </cell>
        </row>
        <row r="423">
          <cell r="AE423">
            <v>0.02</v>
          </cell>
        </row>
        <row r="424">
          <cell r="AE424">
            <v>5672297.79</v>
          </cell>
        </row>
        <row r="425">
          <cell r="AE425">
            <v>1037941.11</v>
          </cell>
        </row>
        <row r="426">
          <cell r="AE426">
            <v>15.19</v>
          </cell>
        </row>
        <row r="427">
          <cell r="AE427">
            <v>493074.73000000004</v>
          </cell>
        </row>
        <row r="428">
          <cell r="AE428">
            <v>0</v>
          </cell>
        </row>
        <row r="429">
          <cell r="AE429">
            <v>497807.05000000005</v>
          </cell>
        </row>
        <row r="430">
          <cell r="AE430">
            <v>2742638.41</v>
          </cell>
        </row>
        <row r="431">
          <cell r="AE431">
            <v>11658.11</v>
          </cell>
        </row>
        <row r="432">
          <cell r="AE432">
            <v>790.97</v>
          </cell>
        </row>
        <row r="433">
          <cell r="AE433">
            <v>0</v>
          </cell>
        </row>
        <row r="434">
          <cell r="AE434">
            <v>37358.32</v>
          </cell>
        </row>
        <row r="435">
          <cell r="AE435">
            <v>64408565.409999996</v>
          </cell>
        </row>
        <row r="436">
          <cell r="AE436">
            <v>0</v>
          </cell>
        </row>
        <row r="437">
          <cell r="AE437">
            <v>-9341.1999999999989</v>
          </cell>
          <cell r="AI437">
            <v>11</v>
          </cell>
        </row>
        <row r="438">
          <cell r="AE438">
            <v>0</v>
          </cell>
          <cell r="AI438">
            <v>11</v>
          </cell>
        </row>
        <row r="439">
          <cell r="AE439">
            <v>0</v>
          </cell>
          <cell r="AI439">
            <v>11</v>
          </cell>
        </row>
        <row r="440">
          <cell r="AE440">
            <v>-14092.919999999998</v>
          </cell>
          <cell r="AI440">
            <v>11</v>
          </cell>
        </row>
        <row r="441">
          <cell r="AE441">
            <v>-2135.85</v>
          </cell>
          <cell r="AI441">
            <v>11</v>
          </cell>
        </row>
        <row r="442">
          <cell r="AE442">
            <v>-40051.440000000002</v>
          </cell>
          <cell r="AI442">
            <v>12</v>
          </cell>
        </row>
        <row r="443">
          <cell r="AE443">
            <v>-11872.58</v>
          </cell>
          <cell r="AI443">
            <v>15</v>
          </cell>
        </row>
        <row r="444">
          <cell r="AE444">
            <v>-5807.48</v>
          </cell>
          <cell r="AI444">
            <v>15</v>
          </cell>
        </row>
        <row r="445">
          <cell r="AE445">
            <v>-14866.27</v>
          </cell>
          <cell r="AI445">
            <v>15</v>
          </cell>
        </row>
        <row r="446">
          <cell r="AE446">
            <v>-62459.16</v>
          </cell>
          <cell r="AI446">
            <v>13</v>
          </cell>
        </row>
        <row r="447">
          <cell r="AE447">
            <v>-119504</v>
          </cell>
          <cell r="AI447">
            <v>13</v>
          </cell>
        </row>
        <row r="448">
          <cell r="AE448">
            <v>-147492.44999999998</v>
          </cell>
          <cell r="AI448">
            <v>15</v>
          </cell>
        </row>
        <row r="449">
          <cell r="AE449">
            <v>0</v>
          </cell>
          <cell r="AI449">
            <v>15</v>
          </cell>
        </row>
        <row r="450">
          <cell r="AE450">
            <v>-72256.25</v>
          </cell>
          <cell r="AI450">
            <v>15</v>
          </cell>
        </row>
        <row r="451">
          <cell r="AE451">
            <v>-104164.86</v>
          </cell>
          <cell r="AI451">
            <v>15</v>
          </cell>
        </row>
        <row r="452">
          <cell r="AE452">
            <v>-30917.700000000004</v>
          </cell>
          <cell r="AI452">
            <v>15</v>
          </cell>
        </row>
        <row r="453">
          <cell r="AE453">
            <v>-149076.59000000003</v>
          </cell>
          <cell r="AI453">
            <v>15</v>
          </cell>
        </row>
        <row r="454">
          <cell r="AE454">
            <v>-5446.04</v>
          </cell>
          <cell r="AI454">
            <v>15</v>
          </cell>
        </row>
        <row r="455">
          <cell r="AE455">
            <v>-17311.79</v>
          </cell>
          <cell r="AI455">
            <v>15</v>
          </cell>
        </row>
        <row r="456">
          <cell r="AE456">
            <v>-1280.8600000000001</v>
          </cell>
          <cell r="AI456">
            <v>15</v>
          </cell>
        </row>
        <row r="457">
          <cell r="AE457">
            <v>-890.21</v>
          </cell>
          <cell r="AI457">
            <v>15</v>
          </cell>
        </row>
        <row r="458">
          <cell r="AE458">
            <v>-12720.19</v>
          </cell>
          <cell r="AI458">
            <v>15</v>
          </cell>
        </row>
        <row r="459">
          <cell r="AE459">
            <v>-10615.31</v>
          </cell>
          <cell r="AI459">
            <v>15</v>
          </cell>
        </row>
        <row r="460">
          <cell r="AE460">
            <v>-770</v>
          </cell>
          <cell r="AI460">
            <v>15</v>
          </cell>
        </row>
        <row r="461">
          <cell r="AE461">
            <v>-2734.71</v>
          </cell>
          <cell r="AI461">
            <v>15</v>
          </cell>
        </row>
        <row r="462">
          <cell r="AE462">
            <v>-11490.33</v>
          </cell>
          <cell r="AI462">
            <v>15</v>
          </cell>
        </row>
        <row r="463">
          <cell r="AE463">
            <v>-25752.3</v>
          </cell>
          <cell r="AI463">
            <v>15</v>
          </cell>
        </row>
        <row r="464">
          <cell r="AE464">
            <v>-4333.41</v>
          </cell>
          <cell r="AI464">
            <v>15</v>
          </cell>
        </row>
        <row r="465">
          <cell r="AE465">
            <v>-92794.94</v>
          </cell>
          <cell r="AI465">
            <v>15</v>
          </cell>
        </row>
        <row r="466">
          <cell r="AE466">
            <v>-23456.329999999998</v>
          </cell>
          <cell r="AI466">
            <v>15</v>
          </cell>
        </row>
        <row r="467">
          <cell r="AE467">
            <v>-137047.13</v>
          </cell>
          <cell r="AI467">
            <v>15</v>
          </cell>
        </row>
        <row r="468">
          <cell r="AE468">
            <v>-7810.87</v>
          </cell>
          <cell r="AI468">
            <v>14</v>
          </cell>
        </row>
        <row r="469">
          <cell r="AE469">
            <v>-18600</v>
          </cell>
          <cell r="AI469">
            <v>14</v>
          </cell>
        </row>
        <row r="470">
          <cell r="AE470">
            <v>-7439.68</v>
          </cell>
          <cell r="AI470">
            <v>14</v>
          </cell>
        </row>
        <row r="471">
          <cell r="AE471">
            <v>-142</v>
          </cell>
          <cell r="AI471">
            <v>14</v>
          </cell>
        </row>
        <row r="472">
          <cell r="AE472">
            <v>-824195</v>
          </cell>
          <cell r="AI472">
            <v>13</v>
          </cell>
        </row>
        <row r="473">
          <cell r="AE473">
            <v>-35250</v>
          </cell>
          <cell r="AI473">
            <v>13</v>
          </cell>
        </row>
        <row r="474">
          <cell r="AE474">
            <v>-21233</v>
          </cell>
          <cell r="AI474">
            <v>13</v>
          </cell>
        </row>
        <row r="475">
          <cell r="AE475">
            <v>0</v>
          </cell>
          <cell r="AI475">
            <v>13</v>
          </cell>
        </row>
        <row r="476">
          <cell r="AE476">
            <v>0</v>
          </cell>
          <cell r="AI476">
            <v>13</v>
          </cell>
        </row>
        <row r="477">
          <cell r="AE477">
            <v>0</v>
          </cell>
          <cell r="AI477" t="str">
            <v>19b</v>
          </cell>
        </row>
        <row r="478">
          <cell r="AE478">
            <v>-146.41999999999999</v>
          </cell>
          <cell r="AI478">
            <v>16</v>
          </cell>
        </row>
        <row r="479">
          <cell r="AE479">
            <v>-2.35</v>
          </cell>
          <cell r="AI479">
            <v>20</v>
          </cell>
        </row>
        <row r="480">
          <cell r="AE480">
            <v>-200</v>
          </cell>
          <cell r="AI480">
            <v>20</v>
          </cell>
        </row>
        <row r="481">
          <cell r="AE481">
            <v>-2178.75</v>
          </cell>
          <cell r="AI481">
            <v>20</v>
          </cell>
        </row>
        <row r="482">
          <cell r="AE482">
            <v>-68.88</v>
          </cell>
          <cell r="AI482">
            <v>20</v>
          </cell>
        </row>
        <row r="483">
          <cell r="AE483">
            <v>-549384.54999999993</v>
          </cell>
          <cell r="AI483" t="str">
            <v>2a</v>
          </cell>
        </row>
        <row r="484">
          <cell r="AE484">
            <v>0</v>
          </cell>
          <cell r="AI484" t="str">
            <v>2c</v>
          </cell>
        </row>
        <row r="485">
          <cell r="AE485">
            <v>0</v>
          </cell>
          <cell r="AI485" t="str">
            <v>2a</v>
          </cell>
        </row>
        <row r="486">
          <cell r="AE486">
            <v>0</v>
          </cell>
          <cell r="AI486" t="str">
            <v>2a</v>
          </cell>
        </row>
        <row r="487">
          <cell r="AE487">
            <v>-61849.310000000005</v>
          </cell>
          <cell r="AI487">
            <v>18</v>
          </cell>
        </row>
        <row r="488">
          <cell r="AE488">
            <v>-391</v>
          </cell>
          <cell r="AI488">
            <v>18</v>
          </cell>
        </row>
        <row r="489">
          <cell r="AE489">
            <v>-63813.7</v>
          </cell>
          <cell r="AI489" t="str">
            <v>17a</v>
          </cell>
        </row>
        <row r="490">
          <cell r="AE490">
            <v>-989375.47</v>
          </cell>
          <cell r="AI490" t="str">
            <v>2b</v>
          </cell>
        </row>
        <row r="491">
          <cell r="AE491">
            <v>-15468.52</v>
          </cell>
          <cell r="AI491" t="str">
            <v>2a</v>
          </cell>
        </row>
        <row r="492">
          <cell r="AE492">
            <v>-254324.79</v>
          </cell>
          <cell r="AI492" t="str">
            <v>2b</v>
          </cell>
        </row>
        <row r="493">
          <cell r="AE493">
            <v>-152.5</v>
          </cell>
          <cell r="AI493" t="str">
            <v>2a</v>
          </cell>
        </row>
        <row r="494">
          <cell r="AE494">
            <v>-13999.460000000001</v>
          </cell>
          <cell r="AI494" t="str">
            <v>2a</v>
          </cell>
        </row>
        <row r="495">
          <cell r="AE495">
            <v>-269641.37</v>
          </cell>
          <cell r="AI495">
            <v>16</v>
          </cell>
        </row>
        <row r="496">
          <cell r="AE496">
            <v>0</v>
          </cell>
          <cell r="AI496" t="str">
            <v>19b</v>
          </cell>
        </row>
        <row r="497">
          <cell r="AE497">
            <v>-10967.58</v>
          </cell>
          <cell r="AI497">
            <v>16</v>
          </cell>
        </row>
        <row r="498">
          <cell r="AE498">
            <v>0</v>
          </cell>
          <cell r="AI498" t="str">
            <v>2c</v>
          </cell>
        </row>
        <row r="499">
          <cell r="AE499">
            <v>327506.2</v>
          </cell>
          <cell r="AI499">
            <v>1</v>
          </cell>
        </row>
        <row r="500">
          <cell r="AE500">
            <v>245698.53999999998</v>
          </cell>
          <cell r="AI500">
            <v>1</v>
          </cell>
        </row>
        <row r="501">
          <cell r="AE501">
            <v>27793.4</v>
          </cell>
          <cell r="AI501">
            <v>1</v>
          </cell>
        </row>
        <row r="502">
          <cell r="AE502">
            <v>8502.0399999999991</v>
          </cell>
          <cell r="AI502">
            <v>1</v>
          </cell>
        </row>
        <row r="503">
          <cell r="AE503">
            <v>3586.46</v>
          </cell>
          <cell r="AI503">
            <v>1</v>
          </cell>
        </row>
        <row r="504">
          <cell r="AE504">
            <v>0</v>
          </cell>
          <cell r="AI504">
            <v>1</v>
          </cell>
        </row>
        <row r="505">
          <cell r="AE505">
            <v>0</v>
          </cell>
          <cell r="AI505">
            <v>1</v>
          </cell>
        </row>
        <row r="506">
          <cell r="AE506">
            <v>5469</v>
          </cell>
          <cell r="AI506">
            <v>1</v>
          </cell>
        </row>
        <row r="507">
          <cell r="AE507">
            <v>15952.64</v>
          </cell>
          <cell r="AI507">
            <v>1</v>
          </cell>
        </row>
        <row r="508">
          <cell r="AE508">
            <v>186</v>
          </cell>
          <cell r="AI508">
            <v>1</v>
          </cell>
        </row>
        <row r="509">
          <cell r="AE509">
            <v>1100</v>
          </cell>
          <cell r="AI509">
            <v>1</v>
          </cell>
        </row>
        <row r="510">
          <cell r="AE510">
            <v>164995.83000000002</v>
          </cell>
          <cell r="AI510">
            <v>1</v>
          </cell>
        </row>
        <row r="511">
          <cell r="AE511">
            <v>1458.6399999999999</v>
          </cell>
          <cell r="AI511">
            <v>1</v>
          </cell>
        </row>
        <row r="512">
          <cell r="AE512">
            <v>0</v>
          </cell>
          <cell r="AI512">
            <v>1</v>
          </cell>
        </row>
        <row r="513">
          <cell r="AE513">
            <v>16027.76</v>
          </cell>
          <cell r="AI513">
            <v>1</v>
          </cell>
        </row>
        <row r="514">
          <cell r="AE514">
            <v>653.32000000000005</v>
          </cell>
          <cell r="AI514">
            <v>1</v>
          </cell>
        </row>
        <row r="515">
          <cell r="AE515">
            <v>1474.23</v>
          </cell>
          <cell r="AI515">
            <v>1</v>
          </cell>
        </row>
        <row r="516">
          <cell r="AE516">
            <v>3274.59</v>
          </cell>
          <cell r="AI516">
            <v>5</v>
          </cell>
        </row>
        <row r="517">
          <cell r="AE517">
            <v>535.82000000000005</v>
          </cell>
          <cell r="AI517">
            <v>8</v>
          </cell>
        </row>
        <row r="518">
          <cell r="AE518">
            <v>701.27</v>
          </cell>
          <cell r="AI518">
            <v>8</v>
          </cell>
        </row>
        <row r="519">
          <cell r="AE519">
            <v>0</v>
          </cell>
          <cell r="AI519">
            <v>8</v>
          </cell>
        </row>
        <row r="520">
          <cell r="AE520">
            <v>0</v>
          </cell>
          <cell r="AI520">
            <v>8</v>
          </cell>
        </row>
        <row r="521">
          <cell r="AE521">
            <v>0</v>
          </cell>
          <cell r="AI521">
            <v>8</v>
          </cell>
        </row>
        <row r="522">
          <cell r="AE522">
            <v>2000</v>
          </cell>
          <cell r="AI522">
            <v>8</v>
          </cell>
        </row>
        <row r="523">
          <cell r="AE523">
            <v>12069.29</v>
          </cell>
          <cell r="AI523">
            <v>8</v>
          </cell>
        </row>
        <row r="524">
          <cell r="AE524">
            <v>0</v>
          </cell>
          <cell r="AI524">
            <v>3</v>
          </cell>
        </row>
        <row r="525">
          <cell r="AE525">
            <v>55361.55</v>
          </cell>
          <cell r="AI525">
            <v>3</v>
          </cell>
        </row>
        <row r="526">
          <cell r="AE526">
            <v>1012646.84</v>
          </cell>
          <cell r="AI526" t="str">
            <v>2a</v>
          </cell>
        </row>
        <row r="527">
          <cell r="AE527">
            <v>0</v>
          </cell>
          <cell r="AI527" t="str">
            <v>2c</v>
          </cell>
        </row>
        <row r="528">
          <cell r="AE528">
            <v>34283.5</v>
          </cell>
          <cell r="AI528">
            <v>18</v>
          </cell>
        </row>
        <row r="529">
          <cell r="AE529">
            <v>9565.3599999999988</v>
          </cell>
          <cell r="AI529">
            <v>4</v>
          </cell>
        </row>
        <row r="530">
          <cell r="AE530">
            <v>18079.2</v>
          </cell>
          <cell r="AI530">
            <v>4</v>
          </cell>
        </row>
        <row r="531">
          <cell r="AE531">
            <v>49704.959999999999</v>
          </cell>
          <cell r="AI531">
            <v>4</v>
          </cell>
        </row>
        <row r="532">
          <cell r="AE532">
            <v>188511.4</v>
          </cell>
          <cell r="AI532">
            <v>4</v>
          </cell>
        </row>
        <row r="533">
          <cell r="AE533">
            <v>1159747.28</v>
          </cell>
          <cell r="AI533" t="str">
            <v>2b</v>
          </cell>
        </row>
        <row r="534">
          <cell r="AE534">
            <v>1572.9</v>
          </cell>
          <cell r="AI534" t="str">
            <v>2a</v>
          </cell>
        </row>
        <row r="535">
          <cell r="AE535">
            <v>412251.42</v>
          </cell>
          <cell r="AI535" t="str">
            <v>2b</v>
          </cell>
        </row>
        <row r="536">
          <cell r="AE536">
            <v>83.89</v>
          </cell>
          <cell r="AI536" t="str">
            <v>2a</v>
          </cell>
        </row>
        <row r="537">
          <cell r="AE537">
            <v>173</v>
          </cell>
          <cell r="AI537" t="str">
            <v>2a</v>
          </cell>
        </row>
        <row r="538">
          <cell r="AE538">
            <v>0</v>
          </cell>
          <cell r="AI538">
            <v>9</v>
          </cell>
        </row>
        <row r="539">
          <cell r="AE539">
            <v>2391.75</v>
          </cell>
          <cell r="AI539">
            <v>10</v>
          </cell>
        </row>
        <row r="540">
          <cell r="AE540">
            <v>0</v>
          </cell>
          <cell r="AI540" t="str">
            <v>2c</v>
          </cell>
        </row>
        <row r="562">
          <cell r="AE562">
            <v>561412616.61999989</v>
          </cell>
        </row>
        <row r="564">
          <cell r="AE564">
            <v>2959679.4299999997</v>
          </cell>
        </row>
        <row r="565">
          <cell r="AE565">
            <v>-3026015.5</v>
          </cell>
        </row>
        <row r="566">
          <cell r="AE566">
            <v>5985694.9299999997</v>
          </cell>
        </row>
        <row r="567">
          <cell r="AE567">
            <v>0</v>
          </cell>
        </row>
        <row r="568">
          <cell r="AE568">
            <v>5985694.9299999997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2:K46"/>
  <sheetViews>
    <sheetView showGridLines="0" topLeftCell="A16" zoomScale="80" zoomScaleNormal="80" workbookViewId="0">
      <selection activeCell="G1" sqref="G1:K1048576"/>
    </sheetView>
  </sheetViews>
  <sheetFormatPr defaultColWidth="9.140625" defaultRowHeight="14.25" outlineLevelRow="2"/>
  <cols>
    <col min="1" max="1" width="6.28515625" style="1" bestFit="1" customWidth="1"/>
    <col min="2" max="2" width="44.140625" style="5" customWidth="1"/>
    <col min="3" max="3" width="5.28515625" style="5" customWidth="1"/>
    <col min="4" max="4" width="15.5703125" style="5" customWidth="1"/>
    <col min="5" max="5" width="15" style="34" hidden="1" customWidth="1"/>
    <col min="6" max="6" width="12.85546875" style="5" customWidth="1"/>
    <col min="7" max="7" width="17.7109375" style="5" bestFit="1" customWidth="1"/>
    <col min="8" max="8" width="12.42578125" style="5" bestFit="1" customWidth="1"/>
    <col min="9" max="9" width="13" style="5" bestFit="1" customWidth="1"/>
    <col min="10" max="10" width="9.140625" style="5"/>
    <col min="11" max="11" width="13.7109375" style="5" bestFit="1" customWidth="1"/>
    <col min="12" max="16384" width="9.140625" style="5"/>
  </cols>
  <sheetData>
    <row r="2" spans="1:9" ht="15" customHeight="1">
      <c r="B2" s="2" t="s">
        <v>0</v>
      </c>
      <c r="C2" s="2"/>
      <c r="D2" s="3"/>
      <c r="E2" s="4"/>
      <c r="F2" s="3"/>
    </row>
    <row r="3" spans="1:9" ht="38.25" customHeight="1">
      <c r="B3" s="6" t="s">
        <v>1</v>
      </c>
      <c r="C3" s="6"/>
      <c r="D3" s="7" t="s">
        <v>2</v>
      </c>
      <c r="E3" s="8" t="s">
        <v>3</v>
      </c>
      <c r="F3" s="8" t="s">
        <v>4</v>
      </c>
    </row>
    <row r="4" spans="1:9" ht="6.75" customHeight="1">
      <c r="B4" s="3"/>
      <c r="C4" s="3"/>
      <c r="D4" s="9"/>
      <c r="E4" s="4"/>
      <c r="F4" s="3"/>
    </row>
    <row r="5" spans="1:9" ht="15" customHeight="1">
      <c r="B5" s="2" t="s">
        <v>5</v>
      </c>
      <c r="C5" s="2"/>
      <c r="D5" s="10"/>
      <c r="E5" s="4"/>
      <c r="F5" s="11"/>
    </row>
    <row r="6" spans="1:9" ht="15" customHeight="1">
      <c r="A6" s="1">
        <v>1</v>
      </c>
      <c r="B6" s="3" t="s">
        <v>6</v>
      </c>
      <c r="C6" s="3">
        <v>8</v>
      </c>
      <c r="D6" s="12">
        <v>1691140.9999999998</v>
      </c>
      <c r="E6" s="13" t="e">
        <v>#REF!</v>
      </c>
      <c r="F6" s="14">
        <v>1858723.0699999996</v>
      </c>
    </row>
    <row r="7" spans="1:9" ht="15" customHeight="1">
      <c r="A7" s="1">
        <v>2</v>
      </c>
      <c r="B7" s="3" t="s">
        <v>7</v>
      </c>
      <c r="C7" s="3">
        <v>9</v>
      </c>
      <c r="D7" s="12">
        <v>6088692.4299999997</v>
      </c>
      <c r="E7" s="13" t="e">
        <v>#REF!</v>
      </c>
      <c r="F7" s="14">
        <v>6160915.7300000004</v>
      </c>
    </row>
    <row r="8" spans="1:9" ht="15" customHeight="1">
      <c r="A8" s="1">
        <v>3</v>
      </c>
      <c r="B8" s="3" t="s">
        <v>8</v>
      </c>
      <c r="C8" s="3">
        <v>10</v>
      </c>
      <c r="D8" s="12">
        <v>918186.40999999992</v>
      </c>
      <c r="E8" s="13" t="e">
        <v>#REF!</v>
      </c>
      <c r="F8" s="14">
        <v>918186.40999999992</v>
      </c>
    </row>
    <row r="9" spans="1:9" ht="17.25" customHeight="1">
      <c r="A9" s="1" t="s">
        <v>9</v>
      </c>
      <c r="B9" s="3" t="s">
        <v>10</v>
      </c>
      <c r="C9" s="3">
        <v>11</v>
      </c>
      <c r="D9" s="15">
        <v>0</v>
      </c>
      <c r="E9" s="13"/>
      <c r="F9" s="14">
        <v>0</v>
      </c>
    </row>
    <row r="10" spans="1:9" ht="30.75" customHeight="1">
      <c r="A10" s="1">
        <v>6</v>
      </c>
      <c r="B10" s="16" t="s">
        <v>11</v>
      </c>
      <c r="C10" s="3">
        <v>11</v>
      </c>
      <c r="D10" s="15">
        <v>38787300.18</v>
      </c>
      <c r="E10" s="13"/>
      <c r="F10" s="14">
        <v>44718867.999999993</v>
      </c>
    </row>
    <row r="11" spans="1:9" ht="16.5" customHeight="1">
      <c r="A11" s="1" t="s">
        <v>12</v>
      </c>
      <c r="B11" s="17" t="s">
        <v>13</v>
      </c>
      <c r="C11" s="3">
        <v>11</v>
      </c>
      <c r="D11" s="15">
        <v>0</v>
      </c>
      <c r="E11" s="13" t="e">
        <v>#REF!</v>
      </c>
      <c r="F11" s="14">
        <v>0</v>
      </c>
      <c r="G11" s="18"/>
      <c r="I11" s="18"/>
    </row>
    <row r="12" spans="1:9" ht="14.25" customHeight="1">
      <c r="A12" s="1">
        <v>7</v>
      </c>
      <c r="B12" s="16" t="s">
        <v>14</v>
      </c>
      <c r="C12" s="3">
        <v>15</v>
      </c>
      <c r="D12" s="12">
        <v>8508915.9100000001</v>
      </c>
      <c r="E12" s="13"/>
      <c r="F12" s="14">
        <v>5416510.54</v>
      </c>
    </row>
    <row r="13" spans="1:9" ht="15" customHeight="1">
      <c r="A13" s="1">
        <v>8</v>
      </c>
      <c r="B13" s="3" t="s">
        <v>15</v>
      </c>
      <c r="C13" s="3">
        <v>15</v>
      </c>
      <c r="D13" s="12">
        <v>873297.83000000031</v>
      </c>
      <c r="E13" s="13" t="e">
        <v>#REF!</v>
      </c>
      <c r="F13" s="14">
        <v>722343.35000000009</v>
      </c>
      <c r="G13" s="18"/>
    </row>
    <row r="14" spans="1:9" ht="15" customHeight="1">
      <c r="A14" s="1" t="s">
        <v>16</v>
      </c>
      <c r="B14" s="3" t="s">
        <v>17</v>
      </c>
      <c r="C14" s="3"/>
      <c r="D14" s="12">
        <v>8374826.3099999949</v>
      </c>
      <c r="E14" s="13"/>
      <c r="F14" s="14">
        <v>12267062.319999997</v>
      </c>
      <c r="G14" s="18"/>
    </row>
    <row r="15" spans="1:9" ht="15" customHeight="1">
      <c r="A15" s="1">
        <v>9</v>
      </c>
      <c r="B15" s="3" t="s">
        <v>18</v>
      </c>
      <c r="C15" s="3">
        <v>17</v>
      </c>
      <c r="D15" s="12">
        <v>28459943.789999995</v>
      </c>
      <c r="E15" s="13" t="e">
        <v>#REF!</v>
      </c>
      <c r="F15" s="14">
        <v>31750493.690000001</v>
      </c>
      <c r="G15" s="18"/>
    </row>
    <row r="16" spans="1:9" ht="15" customHeight="1">
      <c r="A16" s="1">
        <v>10</v>
      </c>
      <c r="B16" s="3" t="s">
        <v>19</v>
      </c>
      <c r="C16" s="3">
        <v>17</v>
      </c>
      <c r="D16" s="12">
        <v>164125.51000000004</v>
      </c>
      <c r="E16" s="13" t="e">
        <v>#REF!</v>
      </c>
      <c r="F16" s="14">
        <v>2191874.6399999992</v>
      </c>
      <c r="G16" s="18"/>
    </row>
    <row r="17" spans="1:11" ht="15" customHeight="1">
      <c r="A17" s="1">
        <v>11</v>
      </c>
      <c r="B17" s="3" t="s">
        <v>20</v>
      </c>
      <c r="C17" s="3">
        <v>14</v>
      </c>
      <c r="D17" s="12">
        <v>544721</v>
      </c>
      <c r="E17" s="13" t="e">
        <v>#REF!</v>
      </c>
      <c r="F17" s="14">
        <v>544721</v>
      </c>
    </row>
    <row r="18" spans="1:11" ht="15" customHeight="1" thickBot="1">
      <c r="B18" s="2" t="s">
        <v>21</v>
      </c>
      <c r="C18" s="2"/>
      <c r="D18" s="19">
        <v>94411150.36999999</v>
      </c>
      <c r="E18" s="20" t="e">
        <v>#REF!</v>
      </c>
      <c r="F18" s="21">
        <v>106549698.74999999</v>
      </c>
      <c r="H18" s="18"/>
    </row>
    <row r="19" spans="1:11" ht="5.25" customHeight="1">
      <c r="B19" s="3"/>
      <c r="C19" s="3"/>
      <c r="D19" s="12"/>
      <c r="E19" s="13"/>
      <c r="F19" s="14"/>
    </row>
    <row r="20" spans="1:11" ht="12.75" customHeight="1">
      <c r="B20" s="2" t="s">
        <v>22</v>
      </c>
      <c r="C20" s="2"/>
      <c r="D20" s="12"/>
      <c r="E20" s="13"/>
      <c r="F20" s="14"/>
      <c r="K20" s="22"/>
    </row>
    <row r="21" spans="1:11" ht="15" customHeight="1">
      <c r="A21" s="1">
        <v>12</v>
      </c>
      <c r="B21" s="3" t="s">
        <v>23</v>
      </c>
      <c r="C21" s="3">
        <v>18</v>
      </c>
      <c r="D21" s="12">
        <v>54039987.039999999</v>
      </c>
      <c r="E21" s="13" t="e">
        <v>#REF!</v>
      </c>
      <c r="F21" s="14">
        <v>54039987.039999999</v>
      </c>
    </row>
    <row r="22" spans="1:11" ht="15" customHeight="1">
      <c r="A22" s="1">
        <v>13</v>
      </c>
      <c r="B22" s="3" t="s">
        <v>24</v>
      </c>
      <c r="C22" s="3">
        <v>18</v>
      </c>
      <c r="D22" s="12">
        <v>4071590.97</v>
      </c>
      <c r="E22" s="13" t="e">
        <v>#REF!</v>
      </c>
      <c r="F22" s="14">
        <v>4071590.97</v>
      </c>
    </row>
    <row r="23" spans="1:11" ht="15" customHeight="1">
      <c r="A23" s="1">
        <v>14</v>
      </c>
      <c r="B23" s="3" t="s">
        <v>25</v>
      </c>
      <c r="C23" s="3">
        <v>18</v>
      </c>
      <c r="D23" s="12">
        <v>-24046.91</v>
      </c>
      <c r="E23" s="13" t="e">
        <v>#REF!</v>
      </c>
      <c r="F23" s="14">
        <v>-24046.91</v>
      </c>
    </row>
    <row r="24" spans="1:11" ht="15" customHeight="1">
      <c r="A24" s="1">
        <v>15</v>
      </c>
      <c r="B24" s="3" t="s">
        <v>26</v>
      </c>
      <c r="C24" s="3">
        <v>18</v>
      </c>
      <c r="D24" s="12">
        <v>5354.52</v>
      </c>
      <c r="E24" s="13" t="e">
        <v>#REF!</v>
      </c>
      <c r="F24" s="14">
        <v>5354.52</v>
      </c>
    </row>
    <row r="25" spans="1:11" ht="28.5" customHeight="1">
      <c r="A25" s="1" t="s">
        <v>27</v>
      </c>
      <c r="B25" s="16" t="s">
        <v>28</v>
      </c>
      <c r="C25" s="3"/>
      <c r="D25" s="12">
        <v>0.25</v>
      </c>
      <c r="E25" s="13" t="e">
        <v>#REF!</v>
      </c>
      <c r="F25" s="14">
        <v>0.25</v>
      </c>
    </row>
    <row r="26" spans="1:11" ht="15" customHeight="1">
      <c r="A26" s="1" t="s">
        <v>29</v>
      </c>
      <c r="B26" s="3" t="s">
        <v>30</v>
      </c>
      <c r="C26" s="3">
        <v>19</v>
      </c>
      <c r="D26" s="12">
        <v>10860686.82</v>
      </c>
      <c r="E26" s="13" t="e">
        <v>#REF!</v>
      </c>
      <c r="F26" s="14">
        <v>10860686.82</v>
      </c>
    </row>
    <row r="27" spans="1:11" ht="15" customHeight="1">
      <c r="A27" s="1">
        <v>16</v>
      </c>
      <c r="B27" s="3" t="s">
        <v>31</v>
      </c>
      <c r="C27" s="3">
        <v>19</v>
      </c>
      <c r="D27" s="12">
        <v>10860687.07</v>
      </c>
      <c r="E27" s="23" t="e">
        <v>#REF!</v>
      </c>
      <c r="F27" s="14">
        <v>10860687.07</v>
      </c>
    </row>
    <row r="28" spans="1:11" ht="15" customHeight="1">
      <c r="A28" s="1" t="s">
        <v>32</v>
      </c>
      <c r="B28" s="3" t="s">
        <v>33</v>
      </c>
      <c r="C28" s="3">
        <v>20</v>
      </c>
      <c r="D28" s="12">
        <v>468640.24</v>
      </c>
      <c r="E28" s="13" t="e">
        <v>#REF!</v>
      </c>
      <c r="F28" s="14">
        <v>-2804699.26</v>
      </c>
    </row>
    <row r="29" spans="1:11" ht="24.75" customHeight="1">
      <c r="A29" s="1">
        <v>17</v>
      </c>
      <c r="B29" s="16" t="s">
        <v>34</v>
      </c>
      <c r="C29" s="3">
        <v>20</v>
      </c>
      <c r="D29" s="12">
        <v>-12693165.719999999</v>
      </c>
      <c r="E29" s="13" t="e">
        <v>#REF!</v>
      </c>
      <c r="F29" s="14">
        <v>-9888466.459999999</v>
      </c>
      <c r="K29" s="24"/>
    </row>
    <row r="30" spans="1:11" ht="6.75" customHeight="1">
      <c r="B30" s="3"/>
      <c r="C30" s="3"/>
      <c r="D30" s="12"/>
      <c r="E30" s="23"/>
      <c r="F30" s="25"/>
      <c r="G30" s="26"/>
    </row>
    <row r="31" spans="1:11" ht="12" customHeight="1" thickBot="1">
      <c r="B31" s="2" t="s">
        <v>35</v>
      </c>
      <c r="C31" s="2"/>
      <c r="D31" s="19">
        <v>56729047.209999986</v>
      </c>
      <c r="E31" s="20" t="e">
        <v>#REF!</v>
      </c>
      <c r="F31" s="27">
        <v>56260406.969999991</v>
      </c>
    </row>
    <row r="32" spans="1:11" ht="5.25" customHeight="1">
      <c r="B32" s="3"/>
      <c r="C32" s="3"/>
      <c r="D32" s="12"/>
      <c r="E32" s="13"/>
      <c r="F32" s="14"/>
    </row>
    <row r="33" spans="1:6" ht="15" customHeight="1">
      <c r="B33" s="2" t="s">
        <v>36</v>
      </c>
      <c r="C33" s="2"/>
      <c r="D33" s="12"/>
      <c r="E33" s="13"/>
      <c r="F33" s="14"/>
    </row>
    <row r="34" spans="1:6" ht="15" customHeight="1">
      <c r="A34" s="1">
        <v>18</v>
      </c>
      <c r="B34" s="3" t="s">
        <v>37</v>
      </c>
      <c r="C34" s="3">
        <v>26</v>
      </c>
      <c r="D34" s="12">
        <v>22528.242736909982</v>
      </c>
      <c r="E34" s="13" t="e">
        <v>#REF!</v>
      </c>
      <c r="F34" s="14">
        <v>37176.431709839999</v>
      </c>
    </row>
    <row r="35" spans="1:6" ht="15" customHeight="1" outlineLevel="2">
      <c r="B35" s="3" t="s">
        <v>38</v>
      </c>
      <c r="C35" s="3"/>
      <c r="D35" s="12">
        <v>0</v>
      </c>
      <c r="E35" s="13" t="e">
        <v>#REF!</v>
      </c>
      <c r="F35" s="14">
        <v>0</v>
      </c>
    </row>
    <row r="36" spans="1:6" ht="15" customHeight="1" thickBot="1">
      <c r="B36" s="2" t="s">
        <v>39</v>
      </c>
      <c r="C36" s="2"/>
      <c r="D36" s="19">
        <v>22528.242736909982</v>
      </c>
      <c r="E36" s="28" t="e">
        <v>#REF!</v>
      </c>
      <c r="F36" s="29">
        <v>37176.431709839999</v>
      </c>
    </row>
    <row r="37" spans="1:6" ht="15" customHeight="1">
      <c r="A37" s="1" t="s">
        <v>40</v>
      </c>
      <c r="B37" s="3" t="s">
        <v>41</v>
      </c>
      <c r="C37" s="3">
        <v>22</v>
      </c>
      <c r="D37" s="12">
        <v>5321888.37</v>
      </c>
      <c r="E37" s="30"/>
      <c r="F37" s="14">
        <v>4991869.71</v>
      </c>
    </row>
    <row r="38" spans="1:6" ht="15" customHeight="1">
      <c r="A38" s="1" t="s">
        <v>42</v>
      </c>
      <c r="B38" s="3" t="s">
        <v>43</v>
      </c>
      <c r="C38" s="3">
        <v>22</v>
      </c>
      <c r="D38" s="12">
        <v>40805.597263090021</v>
      </c>
      <c r="E38" s="13">
        <v>40805.597263090021</v>
      </c>
      <c r="F38" s="14">
        <v>37124.728290160005</v>
      </c>
    </row>
    <row r="39" spans="1:6" ht="15" customHeight="1">
      <c r="A39" s="1">
        <v>19</v>
      </c>
      <c r="B39" s="3" t="s">
        <v>44</v>
      </c>
      <c r="C39" s="3">
        <v>22</v>
      </c>
      <c r="D39" s="12">
        <v>29270939.969999999</v>
      </c>
      <c r="E39" s="13" t="e">
        <v>#REF!</v>
      </c>
      <c r="F39" s="14">
        <v>35942907.740000002</v>
      </c>
    </row>
    <row r="40" spans="1:6" ht="15" customHeight="1">
      <c r="A40" s="1">
        <v>20</v>
      </c>
      <c r="B40" s="3" t="s">
        <v>45</v>
      </c>
      <c r="C40" s="3">
        <v>21</v>
      </c>
      <c r="D40" s="12">
        <v>2876691.79</v>
      </c>
      <c r="E40" s="13" t="e">
        <v>#REF!</v>
      </c>
      <c r="F40" s="14">
        <v>9130963.9800000004</v>
      </c>
    </row>
    <row r="41" spans="1:6" ht="15" customHeight="1">
      <c r="A41" s="1">
        <v>21</v>
      </c>
      <c r="B41" s="3" t="s">
        <v>38</v>
      </c>
      <c r="C41" s="3">
        <v>23</v>
      </c>
      <c r="D41" s="12">
        <v>149249.19</v>
      </c>
      <c r="E41" s="13" t="e">
        <v>#REF!</v>
      </c>
      <c r="F41" s="14">
        <v>149249.19</v>
      </c>
    </row>
    <row r="42" spans="1:6" ht="15" customHeight="1">
      <c r="B42" s="2" t="s">
        <v>46</v>
      </c>
      <c r="C42" s="2"/>
      <c r="D42" s="31">
        <v>37659574.917263083</v>
      </c>
      <c r="E42" s="32" t="e">
        <v>#REF!</v>
      </c>
      <c r="F42" s="33">
        <v>50252115.34829016</v>
      </c>
    </row>
    <row r="43" spans="1:6" ht="15" customHeight="1">
      <c r="B43" s="2" t="s">
        <v>47</v>
      </c>
      <c r="C43" s="2"/>
      <c r="D43" s="31">
        <v>37682103.159999996</v>
      </c>
      <c r="E43" s="32" t="e">
        <v>#REF!</v>
      </c>
      <c r="F43" s="33">
        <v>50289291.780000001</v>
      </c>
    </row>
    <row r="44" spans="1:6" ht="15" customHeight="1" thickBot="1">
      <c r="B44" s="2" t="s">
        <v>48</v>
      </c>
      <c r="C44" s="2"/>
      <c r="D44" s="19">
        <v>94411150.369999975</v>
      </c>
      <c r="E44" s="20" t="e">
        <v>#REF!</v>
      </c>
      <c r="F44" s="27">
        <v>106549698.75</v>
      </c>
    </row>
    <row r="45" spans="1:6" ht="11.25" customHeight="1"/>
    <row r="46" spans="1:6">
      <c r="D46" s="35">
        <v>0</v>
      </c>
      <c r="E46" s="36" t="e">
        <v>#REF!</v>
      </c>
      <c r="F46" s="35">
        <v>0</v>
      </c>
    </row>
  </sheetData>
  <pageMargins left="0.7" right="0.7" top="0.75" bottom="0.75" header="0.3" footer="0.3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2:F90"/>
  <sheetViews>
    <sheetView showGridLines="0" tabSelected="1" topLeftCell="A41" zoomScale="80" zoomScaleNormal="80" workbookViewId="0">
      <selection activeCell="E53" sqref="E53"/>
    </sheetView>
  </sheetViews>
  <sheetFormatPr defaultColWidth="16" defaultRowHeight="12.75" outlineLevelRow="1"/>
  <cols>
    <col min="1" max="1" width="7" style="37" customWidth="1"/>
    <col min="2" max="2" width="36.7109375" style="37" customWidth="1"/>
    <col min="3" max="3" width="5" style="37" customWidth="1"/>
    <col min="4" max="4" width="15.140625" style="100" customWidth="1"/>
    <col min="5" max="5" width="12" style="37" customWidth="1"/>
    <col min="6" max="6" width="0" style="37" hidden="1" customWidth="1"/>
    <col min="7" max="16384" width="16" style="37"/>
  </cols>
  <sheetData>
    <row r="2" spans="1:6" ht="15" customHeight="1">
      <c r="B2" s="38" t="s">
        <v>49</v>
      </c>
      <c r="C2" s="39"/>
      <c r="D2" s="40"/>
      <c r="E2" s="38"/>
      <c r="F2" s="41"/>
    </row>
    <row r="3" spans="1:6" ht="10.5" customHeight="1">
      <c r="B3" s="38" t="s">
        <v>50</v>
      </c>
      <c r="C3" s="39"/>
      <c r="D3" s="40"/>
      <c r="E3" s="39"/>
    </row>
    <row r="4" spans="1:6" ht="12.75" hidden="1" customHeight="1">
      <c r="B4" s="39"/>
      <c r="C4" s="39"/>
      <c r="D4" s="40"/>
      <c r="E4" s="39"/>
    </row>
    <row r="5" spans="1:6" ht="13.5" customHeight="1">
      <c r="B5" s="42" t="s">
        <v>1</v>
      </c>
      <c r="C5" s="42"/>
      <c r="D5" s="43" t="s">
        <v>2</v>
      </c>
      <c r="E5" s="8" t="s">
        <v>51</v>
      </c>
      <c r="F5" s="44" t="s">
        <v>52</v>
      </c>
    </row>
    <row r="6" spans="1:6" ht="15" customHeight="1">
      <c r="B6" s="38" t="s">
        <v>53</v>
      </c>
      <c r="C6" s="38"/>
      <c r="D6" s="46"/>
      <c r="E6" s="47"/>
    </row>
    <row r="7" spans="1:6" ht="21" customHeight="1">
      <c r="A7" s="37">
        <v>1</v>
      </c>
      <c r="B7" s="48" t="s">
        <v>54</v>
      </c>
      <c r="C7" s="48">
        <v>25</v>
      </c>
      <c r="D7" s="49">
        <f>SUMIF('[1]2.Balanta 032019'!AJ:AJ,'1.2 RezG_2019'!A7,'[1]2.Balanta 032019'!AE:AE)</f>
        <v>699733.25000000023</v>
      </c>
      <c r="E7" s="47">
        <f>SUMIF('[1]2.Balanta 032018'!AI:AI,'1.2 RezG_2019'!A7,'[1]2.Balanta 032018'!AE:AE)</f>
        <v>820404.06</v>
      </c>
      <c r="F7" s="50">
        <v>7657583</v>
      </c>
    </row>
    <row r="8" spans="1:6" ht="18" customHeight="1" outlineLevel="1">
      <c r="A8" s="37">
        <v>2</v>
      </c>
      <c r="B8" s="48" t="s">
        <v>55</v>
      </c>
      <c r="C8" s="48">
        <v>22</v>
      </c>
      <c r="D8" s="49">
        <f>D9+D10+D11</f>
        <v>1448974.9400000004</v>
      </c>
      <c r="E8" s="47">
        <f>E9+E10+E11</f>
        <v>763770.29000000015</v>
      </c>
      <c r="F8" s="51">
        <v>8995244</v>
      </c>
    </row>
    <row r="9" spans="1:6" ht="22.5" customHeight="1">
      <c r="A9" s="52" t="s">
        <v>57</v>
      </c>
      <c r="B9" s="48" t="s">
        <v>58</v>
      </c>
      <c r="C9" s="48">
        <v>29</v>
      </c>
      <c r="D9" s="49">
        <f>SUMIF('[1]2.Balanta 032019'!AJ:AJ,'1.2 RezG_2019'!A9,'[1]2.Balanta 032019'!AE:AE)</f>
        <v>-1115164.2400000002</v>
      </c>
      <c r="E9" s="47">
        <f>SUMIF('[1]2.Balanta 032018'!AI:AI,'1.2 RezG_2019'!A9,'[1]2.Balanta 032018'!AE:AE)-211176</f>
        <v>224295.60000000009</v>
      </c>
      <c r="F9" s="51"/>
    </row>
    <row r="10" spans="1:6" ht="22.5" customHeight="1">
      <c r="A10" s="52" t="s">
        <v>59</v>
      </c>
      <c r="B10" s="48" t="s">
        <v>60</v>
      </c>
      <c r="C10" s="48">
        <v>29</v>
      </c>
      <c r="D10" s="49">
        <f>SUMIF('[1]2.Balanta 032019'!AJ:AJ,'1.2 RezG_2019'!A10,'[1]2.Balanta 032019'!AE:AE)</f>
        <v>175983.02000000048</v>
      </c>
      <c r="E10" s="47">
        <f>SUMIF('[1]2.Balanta 032018'!AI:AI,'1.2 RezG_2019'!A10,'[1]2.Balanta 032018'!AE:AE)</f>
        <v>328298.44</v>
      </c>
      <c r="F10" s="51"/>
    </row>
    <row r="11" spans="1:6" ht="45" customHeight="1">
      <c r="A11" s="52" t="s">
        <v>61</v>
      </c>
      <c r="B11" s="48" t="s">
        <v>62</v>
      </c>
      <c r="C11" s="48">
        <v>29</v>
      </c>
      <c r="D11" s="53">
        <f>SUMIF('[1]2.Balanta 032019'!AJ:AJ,'1.2 RezG_2019'!A11,'[1]2.Balanta 032019'!AE:AE)</f>
        <v>2388156.16</v>
      </c>
      <c r="E11" s="47">
        <f>'[1]Fisa contului_7621_032019'!M40-'[1]Fisa contului_6611_032019'!M37</f>
        <v>211176.25000000012</v>
      </c>
      <c r="F11" s="51"/>
    </row>
    <row r="12" spans="1:6" ht="15.75" customHeight="1">
      <c r="A12" s="37">
        <v>3</v>
      </c>
      <c r="B12" s="48" t="s">
        <v>63</v>
      </c>
      <c r="C12" s="48">
        <v>29</v>
      </c>
      <c r="D12" s="49">
        <f>SUMIF('[1]2.Balanta 032019'!AJ:AJ,'1.2 RezG_2019'!A12,'[1]2.Balanta 032019'!AE:AE)</f>
        <v>0</v>
      </c>
      <c r="E12" s="47">
        <f>SUMIF('[1]2.Balanta 032018'!AI:AI,'1.2 RezG_2019'!A12,'[1]2.Balanta 032018'!AE:AE)</f>
        <v>55361.55</v>
      </c>
      <c r="F12" s="51">
        <v>733870.5</v>
      </c>
    </row>
    <row r="13" spans="1:6" ht="15" customHeight="1">
      <c r="A13" s="37">
        <v>4</v>
      </c>
      <c r="B13" s="48" t="s">
        <v>64</v>
      </c>
      <c r="C13" s="48">
        <v>29</v>
      </c>
      <c r="D13" s="49">
        <f>SUMIF('[1]2.Balanta 032019'!AJ:AJ,'1.2 RezG_2019'!A13,'[1]2.Balanta 032019'!AE:AE)</f>
        <v>461590.86000000004</v>
      </c>
      <c r="E13" s="47">
        <f>SUMIF('[1]2.Balanta 032018'!AI:AI,'1.2 RezG_2019'!A13,'[1]2.Balanta 032018'!AE:AE)</f>
        <v>265860.92</v>
      </c>
      <c r="F13" s="51"/>
    </row>
    <row r="14" spans="1:6" ht="10.5" customHeight="1">
      <c r="A14" s="37">
        <v>5</v>
      </c>
      <c r="B14" s="48" t="s">
        <v>66</v>
      </c>
      <c r="C14" s="48">
        <v>25</v>
      </c>
      <c r="D14" s="49">
        <f>SUMIF('[1]2.Balanta 032019'!AJ:AJ,'1.2 RezG_2019'!A14,'[1]2.Balanta 032019'!AE:AE)</f>
        <v>2831.4</v>
      </c>
      <c r="E14" s="47">
        <f>SUMIF('[1]2.Balanta 032018'!AI:AI,'1.2 RezG_2019'!A14,'[1]2.Balanta 032018'!AE:AE)</f>
        <v>3274.59</v>
      </c>
      <c r="F14" s="51">
        <v>49632.5</v>
      </c>
    </row>
    <row r="15" spans="1:6" ht="26.25" customHeight="1">
      <c r="A15" s="37">
        <v>6</v>
      </c>
      <c r="B15" s="48" t="s">
        <v>67</v>
      </c>
      <c r="C15" s="48"/>
      <c r="D15" s="49">
        <f>SUMIF('[1]2.Balanta 032019'!AJ:AJ,'1.2 RezG_2019'!A15,'[1]2.Balanta 032019'!AE:AE)</f>
        <v>0</v>
      </c>
      <c r="E15" s="47">
        <f>SUMIF('[1]2.Balanta 032018'!AI:AI,'1.2 RezG_2019'!A15,'[1]2.Balanta 032018'!AE:AE)</f>
        <v>0</v>
      </c>
      <c r="F15" s="51">
        <v>0</v>
      </c>
    </row>
    <row r="16" spans="1:6" ht="12.75" customHeight="1">
      <c r="A16" s="37">
        <v>8</v>
      </c>
      <c r="B16" s="48" t="s">
        <v>69</v>
      </c>
      <c r="C16" s="48">
        <v>26</v>
      </c>
      <c r="D16" s="49">
        <f>SUMIF('[1]2.Balanta 032019'!AJ:AJ,'1.2 RezG_2019'!A16,'[1]2.Balanta 032019'!AE:AE)</f>
        <v>272764.56</v>
      </c>
      <c r="E16" s="47">
        <f>SUMIF('[1]2.Balanta 032018'!AI:AI,'1.2 RezG_2019'!A16,'[1]2.Balanta 032018'!AE:AE)</f>
        <v>15306.380000000001</v>
      </c>
      <c r="F16" s="50">
        <v>30139.5</v>
      </c>
    </row>
    <row r="17" spans="1:6" ht="26.25" customHeight="1" outlineLevel="1">
      <c r="A17" s="37">
        <v>9</v>
      </c>
      <c r="B17" s="48" t="s">
        <v>70</v>
      </c>
      <c r="C17" s="48"/>
      <c r="D17" s="49">
        <f>SUMIF('[1]2.Balanta 032019'!AJ:AJ,'1.2 RezG_2019'!A17,'[1]2.Balanta 032019'!AE:AE)</f>
        <v>0</v>
      </c>
      <c r="E17" s="47">
        <f>SUMIF('[1]2.Balanta 032018'!AI:AI,'1.2 RezG_2019'!A17,'[1]2.Balanta 032018'!AE:AE)</f>
        <v>0</v>
      </c>
      <c r="F17" s="50">
        <v>4316181.5</v>
      </c>
    </row>
    <row r="18" spans="1:6" ht="24" customHeight="1">
      <c r="A18" s="37">
        <v>10</v>
      </c>
      <c r="B18" s="48" t="s">
        <v>71</v>
      </c>
      <c r="C18" s="48"/>
      <c r="D18" s="49">
        <f>SUMIF('[1]2.Balanta 032019'!AJ:AJ,'1.2 RezG_2019'!A18,'[1]2.Balanta 032019'!AE:AE)</f>
        <v>3215</v>
      </c>
      <c r="E18" s="47">
        <f>SUMIF('[1]2.Balanta 032018'!AI:AI,'1.2 RezG_2019'!A18,'[1]2.Balanta 032018'!AE:AE)</f>
        <v>2391.75</v>
      </c>
      <c r="F18" s="50"/>
    </row>
    <row r="19" spans="1:6" ht="15" customHeight="1" thickBot="1">
      <c r="B19" s="38" t="s">
        <v>72</v>
      </c>
      <c r="C19" s="38"/>
      <c r="D19" s="54">
        <f>SUM(D7:D18)-D8</f>
        <v>2889110.01</v>
      </c>
      <c r="E19" s="55">
        <f>SUM(E7:E18)-E8</f>
        <v>1926369.5399999996</v>
      </c>
      <c r="F19" s="56">
        <f>SUM(F7:F17)</f>
        <v>21782651</v>
      </c>
    </row>
    <row r="20" spans="1:6" ht="6" customHeight="1">
      <c r="B20" s="39"/>
      <c r="C20" s="39"/>
      <c r="D20" s="15"/>
      <c r="E20" s="47"/>
      <c r="F20" s="50"/>
    </row>
    <row r="21" spans="1:6" ht="15" hidden="1" customHeight="1">
      <c r="B21" s="48"/>
      <c r="C21" s="48"/>
      <c r="D21" s="49"/>
      <c r="E21" s="57"/>
      <c r="F21" s="58"/>
    </row>
    <row r="22" spans="1:6" ht="12.75" customHeight="1">
      <c r="A22" s="37">
        <v>13</v>
      </c>
      <c r="B22" s="48" t="s">
        <v>75</v>
      </c>
      <c r="C22" s="48">
        <v>27</v>
      </c>
      <c r="D22" s="49">
        <f>SUMIF('[1]2.Balanta 032019'!AJ:AJ,'1.2 RezG_2019'!A22,'[1]2.Balanta 032019'!AD:AD)</f>
        <v>-999741.69</v>
      </c>
      <c r="E22" s="47">
        <f>SUMIF('[1]2.Balanta 032018'!AI:AI,'1.2 RezG_2019'!A22,'[1]2.Balanta 032018'!AE:AE)</f>
        <v>-1062641.1600000001</v>
      </c>
      <c r="F22" s="50">
        <v>-5790032</v>
      </c>
    </row>
    <row r="23" spans="1:6" ht="12.75" customHeight="1">
      <c r="B23" s="48" t="s">
        <v>77</v>
      </c>
      <c r="C23" s="48">
        <v>28</v>
      </c>
      <c r="D23" s="49">
        <f>SUM(D24:D26)</f>
        <v>-94923.18</v>
      </c>
      <c r="E23" s="47">
        <f>SUM(E24:E26)</f>
        <v>-99613.96</v>
      </c>
      <c r="F23" s="50"/>
    </row>
    <row r="24" spans="1:6" ht="15" customHeight="1" outlineLevel="1">
      <c r="A24" s="37">
        <v>11</v>
      </c>
      <c r="B24" s="48" t="s">
        <v>79</v>
      </c>
      <c r="C24" s="48"/>
      <c r="D24" s="49">
        <f>SUMIF('[1]2.Balanta 032019'!AJ:AJ,'1.2 RezG_2019'!A24,'[1]2.Balanta 032019'!AD:AD)-229</f>
        <v>-21776.799999999999</v>
      </c>
      <c r="E24" s="47">
        <f>SUMIF('[1]2.Balanta 032018'!AI:AI,'1.2 RezG_2019'!A24,'[1]2.Balanta 032018'!AE:AE)</f>
        <v>-25569.969999999994</v>
      </c>
      <c r="F24" s="50"/>
    </row>
    <row r="25" spans="1:6" ht="15" customHeight="1" outlineLevel="1">
      <c r="A25" s="37">
        <v>12</v>
      </c>
      <c r="B25" s="48" t="s">
        <v>81</v>
      </c>
      <c r="C25" s="48"/>
      <c r="D25" s="49">
        <f>SUMIF('[1]2.Balanta 032019'!AJ:AJ,'1.2 RezG_2019'!A25,'[1]2.Balanta 032019'!AD:AD)</f>
        <v>-43232.399999999994</v>
      </c>
      <c r="E25" s="47">
        <f>SUMIF('[1]2.Balanta 032018'!AI:AI,'1.2 RezG_2019'!A25,'[1]2.Balanta 032018'!AE:AE)</f>
        <v>-40051.440000000002</v>
      </c>
      <c r="F25" s="50"/>
    </row>
    <row r="26" spans="1:6" ht="15" customHeight="1" outlineLevel="1">
      <c r="A26" s="37">
        <v>14</v>
      </c>
      <c r="B26" s="48" t="s">
        <v>83</v>
      </c>
      <c r="C26" s="48"/>
      <c r="D26" s="49">
        <f>SUMIF('[1]2.Balanta 032019'!AJ:AJ,'1.2 RezG_2019'!A26,'[1]2.Balanta 032019'!AD:AD)</f>
        <v>-29913.980000000003</v>
      </c>
      <c r="E26" s="47">
        <f>SUMIF('[1]2.Balanta 032018'!AI:AI,'1.2 RezG_2019'!A26,'[1]2.Balanta 032018'!AE:AE)</f>
        <v>-33992.550000000003</v>
      </c>
      <c r="F26" s="50">
        <v>-149139</v>
      </c>
    </row>
    <row r="27" spans="1:6" ht="12.75" customHeight="1">
      <c r="A27" s="37">
        <v>15</v>
      </c>
      <c r="B27" s="48" t="s">
        <v>85</v>
      </c>
      <c r="C27" s="48">
        <v>29</v>
      </c>
      <c r="D27" s="49">
        <f>SUMIF('[1]2.Balanta 032019'!AJ:AJ,'1.2 RezG_2019'!A27,'[1]2.Balanta 032019'!AD:AD)</f>
        <v>-979561.96</v>
      </c>
      <c r="E27" s="47">
        <f>SUMIF('[1]2.Balanta 032018'!AI:AI,'1.2 RezG_2019'!A27,'[1]2.Balanta 032018'!AE:AE)</f>
        <v>-883097.73</v>
      </c>
      <c r="F27" s="50">
        <v>-4761775</v>
      </c>
    </row>
    <row r="28" spans="1:6" ht="25.5" customHeight="1">
      <c r="A28" s="37">
        <v>16</v>
      </c>
      <c r="B28" s="48" t="s">
        <v>86</v>
      </c>
      <c r="C28" s="48"/>
      <c r="D28" s="49">
        <f>SUMIF('[1]2.Balanta 032019'!AJ:AJ,'1.2 RezG_2019'!A28,'[1]2.Balanta 032019'!AD:AD)</f>
        <v>-239805.37000000002</v>
      </c>
      <c r="E28" s="47">
        <f>SUMIF('[1]2.Balanta 032018'!AI:AI,'1.2 RezG_2019'!A28,'[1]2.Balanta 032018'!AE:AE)-1</f>
        <v>-280756.37</v>
      </c>
      <c r="F28" s="50">
        <v>-508420</v>
      </c>
    </row>
    <row r="29" spans="1:6" ht="33.75" customHeight="1">
      <c r="A29" s="37">
        <v>17</v>
      </c>
      <c r="B29" s="48" t="s">
        <v>87</v>
      </c>
      <c r="C29" s="48"/>
      <c r="D29" s="49">
        <f>SUMIF('[1]2.Balanta 032019'!AJ:AJ,'1.2 RezG_2019'!A29,'[1]2.Balanta 032019'!AD:AD)</f>
        <v>0</v>
      </c>
      <c r="E29" s="47">
        <f>SUMIF('[1]2.Balanta 032018'!AI:AI,'1.2 RezG_2019'!A29,'[1]2.Balanta 032018'!AE:AE)</f>
        <v>0</v>
      </c>
      <c r="F29" s="50">
        <v>0</v>
      </c>
    </row>
    <row r="30" spans="1:6" ht="12" customHeight="1">
      <c r="A30" s="52" t="s">
        <v>32</v>
      </c>
      <c r="B30" s="48" t="s">
        <v>88</v>
      </c>
      <c r="C30" s="48"/>
      <c r="D30" s="49">
        <f>SUMIF('[1]2.Balanta 032019'!AJ:AJ,'1.2 RezG_2019'!A30,'[1]2.Balanta 032019'!AD:AD)</f>
        <v>-78451.03</v>
      </c>
      <c r="E30" s="47">
        <f>SUMIF('[1]2.Balanta 032018'!AI:AI,'1.2 RezG_2019'!A30,'[1]2.Balanta 032018'!AE:AE)</f>
        <v>-63813.7</v>
      </c>
      <c r="F30" s="50"/>
    </row>
    <row r="31" spans="1:6" ht="15.75" customHeight="1">
      <c r="A31" s="59">
        <v>18</v>
      </c>
      <c r="B31" s="60" t="s">
        <v>56</v>
      </c>
      <c r="C31" s="48">
        <v>30</v>
      </c>
      <c r="D31" s="49">
        <f>SUMIF('[1]2.Balanta 032019'!AJ:AJ,'1.2 RezG_2019'!A31,'[1]2.Balanta 032019'!AD:AD)</f>
        <v>-21576.3</v>
      </c>
      <c r="E31" s="47">
        <f>SUMIF('[1]2.Balanta 032018'!AI:AI,'1.2 RezG_2019'!A31,'[1]2.Balanta 032018'!AE:AE)</f>
        <v>-27956.810000000005</v>
      </c>
      <c r="F31" s="50">
        <v>-5372839</v>
      </c>
    </row>
    <row r="32" spans="1:6" ht="21" customHeight="1">
      <c r="A32" s="37">
        <v>19</v>
      </c>
      <c r="B32" s="48" t="s">
        <v>89</v>
      </c>
      <c r="C32" s="61"/>
      <c r="D32" s="49">
        <f>SUMIF('[1]2.Balanta 032019'!AJ:AJ,'1.2 RezG_2019'!A32,'[1]2.Balanta 032019'!AD:AD)</f>
        <v>0</v>
      </c>
      <c r="E32" s="47">
        <f>SUMIF('[1]2.Balanta 032018'!AI:AI,'1.2 RezG_2019'!A32,'[1]2.Balanta 032018'!AE:AE)</f>
        <v>0</v>
      </c>
      <c r="F32" s="62">
        <v>0</v>
      </c>
    </row>
    <row r="33" spans="1:6" ht="24" customHeight="1">
      <c r="A33" s="52" t="s">
        <v>90</v>
      </c>
      <c r="B33" s="61" t="s">
        <v>91</v>
      </c>
      <c r="C33" s="61"/>
      <c r="D33" s="49">
        <f>SUMIF('[1]2.Balanta 032019'!AJ:AJ,'1.2 RezG_2019'!A33,'[1]2.Balanta 032019'!AD:AD)</f>
        <v>0</v>
      </c>
      <c r="E33" s="47">
        <v>0</v>
      </c>
      <c r="F33" s="62"/>
    </row>
    <row r="34" spans="1:6" ht="24" customHeight="1">
      <c r="A34" s="52" t="s">
        <v>92</v>
      </c>
      <c r="B34" s="61" t="s">
        <v>93</v>
      </c>
      <c r="C34" s="61"/>
      <c r="D34" s="49">
        <f>SUMIF('[1]2.Balanta 032019'!AJ:AJ,'1.2 RezG_2019'!A34,'[1]2.Balanta 032019'!AD:AD)</f>
        <v>0</v>
      </c>
      <c r="E34" s="47">
        <f>SUMIF('[1]2.Balanta 032018'!AI:AI,'1.2 RezG_2019'!A34,'[1]2.Balanta 032018'!AE:AE)</f>
        <v>0</v>
      </c>
      <c r="F34" s="62"/>
    </row>
    <row r="35" spans="1:6" ht="12.75" customHeight="1">
      <c r="A35" s="37">
        <v>20</v>
      </c>
      <c r="B35" s="48" t="s">
        <v>94</v>
      </c>
      <c r="C35" s="48">
        <v>30</v>
      </c>
      <c r="D35" s="49">
        <f>SUMIF('[1]2.Balanta 032019'!AJ:AJ,'1.2 RezG_2019'!A35,'[1]2.Balanta 032019'!AD:AD)</f>
        <v>-6412.8099999999995</v>
      </c>
      <c r="E35" s="47">
        <f>SUMIF('[1]2.Balanta 032018'!AI:AI,'1.2 RezG_2019'!A35,'[1]2.Balanta 032018'!AE:AE)</f>
        <v>-2449.98</v>
      </c>
      <c r="F35" s="50">
        <v>-6234593</v>
      </c>
    </row>
    <row r="36" spans="1:6" ht="15" customHeight="1" thickBot="1">
      <c r="B36" s="63" t="s">
        <v>95</v>
      </c>
      <c r="C36" s="63"/>
      <c r="D36" s="54">
        <f>SUM(D21:D35)-D23</f>
        <v>-2420472.3399999994</v>
      </c>
      <c r="E36" s="64">
        <f>SUM(E21:E35)-E23</f>
        <v>-2420329.7100000004</v>
      </c>
      <c r="F36" s="56">
        <f>SUM(F21:F35)</f>
        <v>-22816798</v>
      </c>
    </row>
    <row r="37" spans="1:6" ht="33" customHeight="1" outlineLevel="1">
      <c r="A37" s="37">
        <v>21</v>
      </c>
      <c r="B37" s="48" t="s">
        <v>87</v>
      </c>
      <c r="C37" s="48"/>
      <c r="D37" s="49">
        <f>SUMIF('[1]2.Balanta 032019'!AJ:AJ,'1.2 RezG_2019'!A37,'[1]2.Balanta 032019'!AD:AD)</f>
        <v>0</v>
      </c>
      <c r="E37" s="65">
        <v>0</v>
      </c>
      <c r="F37" s="50"/>
    </row>
    <row r="38" spans="1:6" ht="13.5" customHeight="1" thickBot="1">
      <c r="B38" s="63" t="s">
        <v>65</v>
      </c>
      <c r="C38" s="63"/>
      <c r="D38" s="66">
        <f>D19+D36+2</f>
        <v>468639.67000000039</v>
      </c>
      <c r="E38" s="67">
        <f>E19+E36</f>
        <v>-493960.17000000086</v>
      </c>
      <c r="F38" s="56">
        <f>F19+F36</f>
        <v>-1034147</v>
      </c>
    </row>
    <row r="39" spans="1:6" ht="9.75" customHeight="1">
      <c r="B39" s="39"/>
      <c r="C39" s="39"/>
      <c r="D39" s="15"/>
      <c r="E39" s="65"/>
      <c r="F39" s="50"/>
    </row>
    <row r="40" spans="1:6" ht="11.25" customHeight="1" thickBot="1">
      <c r="B40" s="38" t="s">
        <v>68</v>
      </c>
      <c r="C40" s="38"/>
      <c r="D40" s="66">
        <f t="shared" ref="D40:F40" si="0">D38</f>
        <v>468639.67000000039</v>
      </c>
      <c r="E40" s="67">
        <f t="shared" si="0"/>
        <v>-493960.17000000086</v>
      </c>
      <c r="F40" s="56">
        <f t="shared" si="0"/>
        <v>-1034147</v>
      </c>
    </row>
    <row r="41" spans="1:6" ht="15" customHeight="1">
      <c r="A41" s="37">
        <v>22</v>
      </c>
      <c r="B41" s="39" t="s">
        <v>96</v>
      </c>
      <c r="C41" s="39">
        <v>31</v>
      </c>
      <c r="D41" s="15">
        <v>0</v>
      </c>
      <c r="E41" s="65">
        <v>0</v>
      </c>
      <c r="F41" s="50"/>
    </row>
    <row r="42" spans="1:6" ht="9" hidden="1" customHeight="1" outlineLevel="1">
      <c r="B42" s="39"/>
      <c r="C42" s="39"/>
      <c r="D42" s="15"/>
      <c r="E42" s="47"/>
      <c r="F42" s="50"/>
    </row>
    <row r="43" spans="1:6" ht="14.25" hidden="1" customHeight="1" outlineLevel="1" thickBot="1">
      <c r="B43" s="38" t="s">
        <v>97</v>
      </c>
      <c r="C43" s="38"/>
      <c r="D43" s="54">
        <f>D40+D41</f>
        <v>468639.67000000039</v>
      </c>
      <c r="E43" s="55">
        <f>E40+E41</f>
        <v>-493960.17000000086</v>
      </c>
      <c r="F43" s="56">
        <v>-1352631.0452946001</v>
      </c>
    </row>
    <row r="44" spans="1:6" ht="0.75" customHeight="1" collapsed="1">
      <c r="B44" s="39"/>
      <c r="C44" s="39"/>
      <c r="D44" s="15"/>
      <c r="E44" s="47"/>
      <c r="F44" s="50"/>
    </row>
    <row r="45" spans="1:6" ht="15" hidden="1" customHeight="1" outlineLevel="1">
      <c r="B45" s="38" t="s">
        <v>98</v>
      </c>
      <c r="C45" s="38"/>
      <c r="D45" s="46"/>
      <c r="E45" s="68"/>
      <c r="F45" s="69"/>
    </row>
    <row r="46" spans="1:6" ht="15" hidden="1" customHeight="1" outlineLevel="1" thickBot="1">
      <c r="A46" s="37">
        <v>23</v>
      </c>
      <c r="B46" s="39" t="s">
        <v>99</v>
      </c>
      <c r="C46" s="39"/>
      <c r="D46" s="15"/>
      <c r="E46" s="47">
        <v>0</v>
      </c>
      <c r="F46" s="50">
        <v>0</v>
      </c>
    </row>
    <row r="47" spans="1:6" ht="15" customHeight="1" collapsed="1" thickBot="1">
      <c r="B47" s="38" t="s">
        <v>73</v>
      </c>
      <c r="C47" s="38"/>
      <c r="D47" s="54">
        <f>D46+D43</f>
        <v>468639.67000000039</v>
      </c>
      <c r="E47" s="55">
        <f>E46+E43</f>
        <v>-493960.17000000086</v>
      </c>
      <c r="F47" s="56">
        <v>-1352631.0452946001</v>
      </c>
    </row>
    <row r="48" spans="1:6" ht="5.25" customHeight="1">
      <c r="D48" s="70"/>
    </row>
    <row r="49" spans="1:6" ht="15" customHeight="1">
      <c r="B49" s="38" t="s">
        <v>100</v>
      </c>
      <c r="C49" s="39"/>
      <c r="D49" s="15"/>
      <c r="E49" s="39"/>
    </row>
    <row r="50" spans="1:6" ht="13.5" customHeight="1">
      <c r="B50" s="38" t="s">
        <v>50</v>
      </c>
      <c r="C50" s="39"/>
      <c r="D50" s="15"/>
      <c r="E50" s="39"/>
    </row>
    <row r="51" spans="1:6" ht="7.5" hidden="1" customHeight="1">
      <c r="B51" s="38"/>
      <c r="C51" s="39"/>
      <c r="D51" s="15"/>
      <c r="E51" s="39"/>
    </row>
    <row r="52" spans="1:6" ht="9" customHeight="1">
      <c r="B52" s="42" t="s">
        <v>1</v>
      </c>
      <c r="C52" s="42"/>
      <c r="D52" s="72" t="s">
        <v>2</v>
      </c>
      <c r="E52" s="8" t="s">
        <v>51</v>
      </c>
      <c r="F52" s="41"/>
    </row>
    <row r="53" spans="1:6" ht="6" customHeight="1">
      <c r="B53" s="42"/>
      <c r="C53" s="42"/>
      <c r="D53" s="73"/>
      <c r="E53" s="74"/>
      <c r="F53" s="41"/>
    </row>
    <row r="54" spans="1:6" ht="12.75" customHeight="1">
      <c r="B54" s="38" t="s">
        <v>74</v>
      </c>
      <c r="C54" s="38"/>
      <c r="D54" s="46"/>
      <c r="E54" s="75"/>
      <c r="F54" s="69"/>
    </row>
    <row r="55" spans="1:6" ht="39.75" customHeight="1">
      <c r="A55" s="37">
        <v>24</v>
      </c>
      <c r="B55" s="48" t="s">
        <v>76</v>
      </c>
      <c r="C55" s="48"/>
      <c r="D55" s="76">
        <v>0</v>
      </c>
      <c r="E55" s="77">
        <v>0</v>
      </c>
      <c r="F55" s="62">
        <v>-1158002.3889546352</v>
      </c>
    </row>
    <row r="56" spans="1:6" ht="33.75" customHeight="1">
      <c r="B56" s="78" t="s">
        <v>78</v>
      </c>
      <c r="C56" s="78"/>
      <c r="D56" s="76"/>
      <c r="E56" s="77"/>
      <c r="F56" s="62"/>
    </row>
    <row r="57" spans="1:6" ht="19.5" customHeight="1">
      <c r="A57" s="37">
        <v>25</v>
      </c>
      <c r="B57" s="61" t="s">
        <v>80</v>
      </c>
      <c r="C57" s="61"/>
      <c r="D57" s="76">
        <v>0</v>
      </c>
      <c r="E57" s="77">
        <v>0</v>
      </c>
      <c r="F57" s="62">
        <v>-278319.72363725444</v>
      </c>
    </row>
    <row r="58" spans="1:6" ht="28.5" customHeight="1" outlineLevel="1">
      <c r="A58" s="37">
        <v>26</v>
      </c>
      <c r="B58" s="48" t="s">
        <v>101</v>
      </c>
      <c r="C58" s="48"/>
      <c r="D58" s="79" t="s">
        <v>102</v>
      </c>
      <c r="E58" s="80" t="s">
        <v>102</v>
      </c>
      <c r="F58" s="62"/>
    </row>
    <row r="59" spans="1:6" ht="27" customHeight="1" outlineLevel="1">
      <c r="A59" s="37">
        <v>27</v>
      </c>
      <c r="B59" s="48" t="s">
        <v>103</v>
      </c>
      <c r="C59" s="48"/>
      <c r="D59" s="79" t="s">
        <v>102</v>
      </c>
      <c r="E59" s="80" t="s">
        <v>102</v>
      </c>
      <c r="F59" s="81">
        <v>0</v>
      </c>
    </row>
    <row r="60" spans="1:6" ht="4.5" customHeight="1" outlineLevel="1">
      <c r="B60" s="48"/>
      <c r="C60" s="48"/>
      <c r="D60" s="79"/>
      <c r="E60" s="80"/>
      <c r="F60" s="81"/>
    </row>
    <row r="61" spans="1:6" ht="28.5" customHeight="1" outlineLevel="1">
      <c r="B61" s="78" t="s">
        <v>104</v>
      </c>
      <c r="C61" s="78"/>
      <c r="D61" s="79"/>
      <c r="E61" s="80"/>
      <c r="F61" s="81"/>
    </row>
    <row r="62" spans="1:6" ht="15" customHeight="1">
      <c r="A62" s="37">
        <v>28</v>
      </c>
      <c r="B62" s="48" t="s">
        <v>105</v>
      </c>
      <c r="C62" s="48"/>
      <c r="D62" s="79"/>
      <c r="E62" s="80">
        <v>0</v>
      </c>
      <c r="F62" s="81">
        <v>0</v>
      </c>
    </row>
    <row r="63" spans="1:6" ht="15" customHeight="1" outlineLevel="1">
      <c r="A63" s="37">
        <v>29</v>
      </c>
      <c r="B63" s="48" t="s">
        <v>106</v>
      </c>
      <c r="C63" s="48"/>
      <c r="D63" s="79" t="s">
        <v>102</v>
      </c>
      <c r="E63" s="80" t="s">
        <v>102</v>
      </c>
      <c r="F63" s="81">
        <v>0</v>
      </c>
    </row>
    <row r="64" spans="1:6" s="71" customFormat="1" ht="15" customHeight="1" outlineLevel="1">
      <c r="A64" s="71">
        <v>30</v>
      </c>
      <c r="B64" s="61" t="s">
        <v>107</v>
      </c>
      <c r="C64" s="61"/>
      <c r="D64" s="79" t="s">
        <v>102</v>
      </c>
      <c r="E64" s="80" t="s">
        <v>102</v>
      </c>
      <c r="F64" s="82">
        <v>0</v>
      </c>
    </row>
    <row r="65" spans="1:6" ht="15" customHeight="1" outlineLevel="1">
      <c r="A65" s="37">
        <v>31</v>
      </c>
      <c r="B65" s="61" t="s">
        <v>108</v>
      </c>
      <c r="C65" s="61"/>
      <c r="D65" s="76"/>
      <c r="E65" s="77"/>
      <c r="F65" s="62"/>
    </row>
    <row r="66" spans="1:6" ht="25.5" customHeight="1" thickBot="1">
      <c r="B66" s="63" t="s">
        <v>82</v>
      </c>
      <c r="C66" s="38"/>
      <c r="D66" s="83">
        <f>SUM(D55:D65)</f>
        <v>0</v>
      </c>
      <c r="E66" s="84">
        <f>SUM(E55:E65)</f>
        <v>0</v>
      </c>
      <c r="F66" s="56">
        <f>SUM(F55:F64)</f>
        <v>-1436322.1125918897</v>
      </c>
    </row>
    <row r="67" spans="1:6" ht="35.25" customHeight="1" thickBot="1">
      <c r="B67" s="63" t="s">
        <v>84</v>
      </c>
      <c r="C67" s="63"/>
      <c r="D67" s="85">
        <f>D47+D66</f>
        <v>468639.67000000039</v>
      </c>
      <c r="E67" s="86">
        <f>E47+E66</f>
        <v>-493960.17000000086</v>
      </c>
      <c r="F67" s="56">
        <v>-2788953.1578864874</v>
      </c>
    </row>
    <row r="68" spans="1:6" ht="11.25" customHeight="1">
      <c r="B68" s="39"/>
      <c r="C68" s="39"/>
      <c r="D68" s="72" t="s">
        <v>2</v>
      </c>
      <c r="E68" s="8">
        <v>31.032018000000001</v>
      </c>
    </row>
    <row r="69" spans="1:6" ht="15.75" hidden="1" customHeight="1">
      <c r="B69" s="38" t="s">
        <v>109</v>
      </c>
      <c r="C69" s="38"/>
      <c r="D69" s="87"/>
      <c r="E69" s="88"/>
      <c r="F69" s="89"/>
    </row>
    <row r="70" spans="1:6" ht="15" customHeight="1">
      <c r="A70" s="37">
        <v>32</v>
      </c>
      <c r="B70" s="39" t="s">
        <v>110</v>
      </c>
      <c r="C70" s="39"/>
      <c r="D70" s="90">
        <f>D72-D71</f>
        <v>468639.67000000039</v>
      </c>
      <c r="E70" s="47">
        <f>E72-E71</f>
        <v>-493960.17000000086</v>
      </c>
      <c r="F70" s="50">
        <v>-1352631.0452945977</v>
      </c>
    </row>
    <row r="71" spans="1:6" ht="15" customHeight="1" outlineLevel="1">
      <c r="A71" s="37">
        <v>33</v>
      </c>
      <c r="B71" s="39" t="s">
        <v>111</v>
      </c>
      <c r="C71" s="39"/>
      <c r="D71" s="90">
        <v>0</v>
      </c>
      <c r="E71" s="47">
        <v>0</v>
      </c>
    </row>
    <row r="72" spans="1:6" ht="15" customHeight="1" thickBot="1">
      <c r="B72" s="38" t="s">
        <v>112</v>
      </c>
      <c r="C72" s="38"/>
      <c r="D72" s="91">
        <f>D47</f>
        <v>468639.67000000039</v>
      </c>
      <c r="E72" s="92">
        <f>E47</f>
        <v>-493960.17000000086</v>
      </c>
      <c r="F72" s="93">
        <v>-1352631.0452945977</v>
      </c>
    </row>
    <row r="73" spans="1:6" ht="9" customHeight="1">
      <c r="B73" s="39"/>
      <c r="C73" s="39"/>
      <c r="D73" s="90"/>
      <c r="E73" s="47"/>
    </row>
    <row r="74" spans="1:6" ht="15" customHeight="1">
      <c r="B74" s="38" t="s">
        <v>113</v>
      </c>
      <c r="C74" s="38"/>
      <c r="D74" s="87"/>
      <c r="E74" s="88"/>
      <c r="F74" s="89"/>
    </row>
    <row r="75" spans="1:6" ht="15" customHeight="1">
      <c r="A75" s="37">
        <v>34</v>
      </c>
      <c r="B75" s="39" t="s">
        <v>110</v>
      </c>
      <c r="C75" s="39"/>
      <c r="D75" s="90">
        <f>D77</f>
        <v>468639.67000000039</v>
      </c>
      <c r="E75" s="47">
        <f>E77</f>
        <v>-493960.17000000086</v>
      </c>
      <c r="F75" s="50"/>
    </row>
    <row r="76" spans="1:6" ht="15" customHeight="1" outlineLevel="1">
      <c r="A76" s="37">
        <v>35</v>
      </c>
      <c r="B76" s="39" t="s">
        <v>111</v>
      </c>
      <c r="C76" s="39"/>
      <c r="D76" s="90">
        <v>0</v>
      </c>
      <c r="E76" s="47">
        <v>0</v>
      </c>
      <c r="F76" s="50"/>
    </row>
    <row r="77" spans="1:6" ht="15" customHeight="1" thickBot="1">
      <c r="B77" s="38" t="s">
        <v>114</v>
      </c>
      <c r="C77" s="38"/>
      <c r="D77" s="91">
        <f>D67</f>
        <v>468639.67000000039</v>
      </c>
      <c r="E77" s="92">
        <f>E67</f>
        <v>-493960.17000000086</v>
      </c>
      <c r="F77" s="93">
        <v>-2788953.1578864902</v>
      </c>
    </row>
    <row r="78" spans="1:6" ht="15" customHeight="1">
      <c r="B78" s="38" t="s">
        <v>115</v>
      </c>
      <c r="C78" s="38"/>
      <c r="D78" s="90"/>
      <c r="E78" s="47"/>
    </row>
    <row r="79" spans="1:6" ht="15" customHeight="1" thickBot="1">
      <c r="A79" s="37">
        <v>36</v>
      </c>
      <c r="B79" s="39" t="s">
        <v>116</v>
      </c>
      <c r="C79" s="39">
        <v>24</v>
      </c>
      <c r="D79" s="94">
        <f>D72/D89</f>
        <v>1.3875345148491372E-3</v>
      </c>
      <c r="E79" s="95">
        <f>E72/E89</f>
        <v>-1.4625027045528348E-3</v>
      </c>
      <c r="F79" s="96">
        <v>-3.9938100532987721E-3</v>
      </c>
    </row>
    <row r="80" spans="1:6" ht="15" customHeight="1" thickBot="1">
      <c r="A80" s="37">
        <v>37</v>
      </c>
      <c r="B80" s="39" t="s">
        <v>117</v>
      </c>
      <c r="C80" s="39">
        <v>24</v>
      </c>
      <c r="D80" s="94">
        <f>D79</f>
        <v>1.3875345148491372E-3</v>
      </c>
      <c r="E80" s="95">
        <f>E79</f>
        <v>-1.4625027045528348E-3</v>
      </c>
      <c r="F80" s="96">
        <v>-3.9938100532987721E-3</v>
      </c>
    </row>
    <row r="81" spans="1:6" ht="8.25" customHeight="1">
      <c r="B81" s="39"/>
      <c r="C81" s="39"/>
      <c r="D81" s="97"/>
      <c r="E81" s="98"/>
    </row>
    <row r="82" spans="1:6" ht="15.75" customHeight="1" outlineLevel="1">
      <c r="B82" s="39" t="s">
        <v>53</v>
      </c>
      <c r="C82" s="39"/>
      <c r="D82" s="97"/>
      <c r="E82" s="98"/>
    </row>
    <row r="83" spans="1:6" ht="15" customHeight="1" outlineLevel="1" thickBot="1">
      <c r="A83" s="37">
        <v>38</v>
      </c>
      <c r="B83" s="39" t="s">
        <v>116</v>
      </c>
      <c r="C83" s="39"/>
      <c r="D83" s="94">
        <f>D79</f>
        <v>1.3875345148491372E-3</v>
      </c>
      <c r="E83" s="95">
        <f>E79</f>
        <v>-1.4625027045528348E-3</v>
      </c>
      <c r="F83" s="96">
        <f>F79</f>
        <v>-3.9938100532987721E-3</v>
      </c>
    </row>
    <row r="84" spans="1:6" ht="14.25" customHeight="1" outlineLevel="1" thickBot="1">
      <c r="A84" s="37">
        <v>39</v>
      </c>
      <c r="B84" s="39" t="s">
        <v>117</v>
      </c>
      <c r="C84" s="39"/>
      <c r="D84" s="94">
        <f t="shared" ref="D84:F84" si="1">D83</f>
        <v>1.3875345148491372E-3</v>
      </c>
      <c r="E84" s="95">
        <f t="shared" si="1"/>
        <v>-1.4625027045528348E-3</v>
      </c>
      <c r="F84" s="96">
        <f t="shared" si="1"/>
        <v>-3.9938100532987721E-3</v>
      </c>
    </row>
    <row r="85" spans="1:6" ht="15" hidden="1" customHeight="1">
      <c r="D85" s="70"/>
    </row>
    <row r="86" spans="1:6" hidden="1" outlineLevel="1">
      <c r="B86" s="45"/>
      <c r="C86" s="45"/>
      <c r="D86" s="99"/>
    </row>
    <row r="87" spans="1:6" hidden="1" outlineLevel="1">
      <c r="D87" s="70"/>
    </row>
    <row r="88" spans="1:6" outlineLevel="1">
      <c r="B88" s="37" t="s">
        <v>118</v>
      </c>
      <c r="D88" s="70"/>
    </row>
    <row r="89" spans="1:6" outlineLevel="1">
      <c r="B89" s="37" t="s">
        <v>119</v>
      </c>
      <c r="D89" s="70">
        <v>337749919</v>
      </c>
      <c r="E89" s="50">
        <v>337749919</v>
      </c>
      <c r="F89" s="50">
        <v>338681867</v>
      </c>
    </row>
    <row r="90" spans="1:6" outlineLevel="1"/>
  </sheetData>
  <pageMargins left="0.47" right="0.26" top="0.33" bottom="0.18" header="0.26" footer="0.16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1.1 pozitia financiara</vt:lpstr>
      <vt:lpstr>1.2 RezG_2019</vt:lpstr>
      <vt:lpstr>'1.2 RezG_2019'!Print_Area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SPali</dc:creator>
  <cp:lastModifiedBy>SPali</cp:lastModifiedBy>
  <dcterms:created xsi:type="dcterms:W3CDTF">2021-05-11T11:54:03Z</dcterms:created>
  <dcterms:modified xsi:type="dcterms:W3CDTF">2021-05-11T12:05:52Z</dcterms:modified>
</cp:coreProperties>
</file>