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1.2 RezG_062019" sheetId="2" r:id="rId1"/>
    <sheet name="1.1 pozitia financiara" sheetId="1" r:id="rId2"/>
  </sheets>
  <externalReferences>
    <externalReference r:id="rId3"/>
  </externalReferences>
  <definedNames>
    <definedName name="_xlnm.Print_Area" localSheetId="0">'1.2 RezG_062019'!$B$2:$E$84</definedName>
  </definedNames>
  <calcPr calcId="125725"/>
</workbook>
</file>

<file path=xl/calcChain.xml><?xml version="1.0" encoding="utf-8"?>
<calcChain xmlns="http://schemas.openxmlformats.org/spreadsheetml/2006/main">
  <c r="N114" i="2"/>
  <c r="N113"/>
  <c r="N112"/>
  <c r="G47"/>
  <c r="K41"/>
  <c r="P40"/>
  <c r="F40"/>
  <c r="N38"/>
  <c r="Q26"/>
  <c r="S25"/>
  <c r="R22"/>
  <c r="R25" s="1"/>
  <c r="H19"/>
  <c r="F19"/>
  <c r="S15"/>
  <c r="S17" s="1"/>
  <c r="S19" s="1"/>
  <c r="S26" s="1"/>
  <c r="F10"/>
  <c r="R9"/>
  <c r="R12" s="1"/>
  <c r="R13" s="1"/>
  <c r="R15" s="1"/>
  <c r="R17" s="1"/>
  <c r="R19" s="1"/>
  <c r="R26" s="1"/>
  <c r="Q8"/>
  <c r="Q9" l="1"/>
</calcChain>
</file>

<file path=xl/sharedStrings.xml><?xml version="1.0" encoding="utf-8"?>
<sst xmlns="http://schemas.openxmlformats.org/spreadsheetml/2006/main" count="173" uniqueCount="146">
  <si>
    <t>Separate statement of financial position as at September 30,2019</t>
  </si>
  <si>
    <t>In lei</t>
  </si>
  <si>
    <t>30.09.2019</t>
  </si>
  <si>
    <t>31.12.2018</t>
  </si>
  <si>
    <t>Assets</t>
  </si>
  <si>
    <t>Intangible assets</t>
  </si>
  <si>
    <t>Tangible assets</t>
  </si>
  <si>
    <t>Investment property</t>
  </si>
  <si>
    <t>4a</t>
  </si>
  <si>
    <t>Financial assets at fair value through other comprehensive income</t>
  </si>
  <si>
    <t>Financial assets at fair value through Profit &amp;Loss</t>
  </si>
  <si>
    <t>4b</t>
  </si>
  <si>
    <t xml:space="preserve">Financial assets at amortised cost </t>
  </si>
  <si>
    <t xml:space="preserve">Loans and advances granted </t>
  </si>
  <si>
    <t>Trade and other receivables</t>
  </si>
  <si>
    <t>8a</t>
  </si>
  <si>
    <t>Other financial assets</t>
  </si>
  <si>
    <t xml:space="preserve">Bank account for clients </t>
  </si>
  <si>
    <t xml:space="preserve">Cash and cash equivalents </t>
  </si>
  <si>
    <t xml:space="preserve">Assets classified as held for sale </t>
  </si>
  <si>
    <t>Total assets</t>
  </si>
  <si>
    <t>Equity</t>
  </si>
  <si>
    <t>Share capital</t>
  </si>
  <si>
    <t xml:space="preserve">Adjustment of share capital </t>
  </si>
  <si>
    <t>Own shares</t>
  </si>
  <si>
    <t>16a1</t>
  </si>
  <si>
    <t xml:space="preserve">Share premiums </t>
  </si>
  <si>
    <t>16b1</t>
  </si>
  <si>
    <t xml:space="preserve">Reserves from the revaluation of available-for-sale financial assets </t>
  </si>
  <si>
    <t xml:space="preserve">Other reserves </t>
  </si>
  <si>
    <t>17a</t>
  </si>
  <si>
    <t>Total reserves</t>
  </si>
  <si>
    <t>Current result</t>
  </si>
  <si>
    <t>Retained earnings</t>
  </si>
  <si>
    <t>Total equity attributable to Company’s shareholders</t>
  </si>
  <si>
    <t>Datorii</t>
  </si>
  <si>
    <t>Liabilities</t>
  </si>
  <si>
    <t xml:space="preserve">Provisions </t>
  </si>
  <si>
    <t>Total non-current liabilities</t>
  </si>
  <si>
    <t>18b</t>
  </si>
  <si>
    <t>Short-term bank liabilities</t>
  </si>
  <si>
    <t>18a</t>
  </si>
  <si>
    <t xml:space="preserve">Current portion of finance lease liabilities </t>
  </si>
  <si>
    <t>Amounts payable to clients (clients’ available funds)</t>
  </si>
  <si>
    <t>Trade and other payables</t>
  </si>
  <si>
    <t>Provisions</t>
  </si>
  <si>
    <t>Total current liabilities</t>
  </si>
  <si>
    <t>Total liabilities</t>
  </si>
  <si>
    <t>Total liabilities and equity</t>
  </si>
  <si>
    <t>Separate statement of comprehensive income</t>
  </si>
  <si>
    <t xml:space="preserve">Retratari in situatia individuala a rezultatului global </t>
  </si>
  <si>
    <t>Reporting as at September 30, 2019</t>
  </si>
  <si>
    <t>Raportare la 31.12.2016</t>
  </si>
  <si>
    <t>30.09.2018</t>
  </si>
  <si>
    <t>2016
 retratat</t>
  </si>
  <si>
    <t>Retratari</t>
  </si>
  <si>
    <t>Continued operations</t>
  </si>
  <si>
    <t>Activitati continue</t>
  </si>
  <si>
    <t xml:space="preserve">Revenues from commissions and related activities </t>
  </si>
  <si>
    <t>…..</t>
  </si>
  <si>
    <t>Net finance gains other than dividends</t>
  </si>
  <si>
    <t>Pierderi nete  financiare</t>
  </si>
  <si>
    <t>2a</t>
  </si>
  <si>
    <t xml:space="preserve">Net finance gains on transactions with shares and bonds </t>
  </si>
  <si>
    <t xml:space="preserve">Reclasificarea pierderilor nete recunoscute in contul de rezultate global la contul de rezultate, aferent activelor financiare disponibile pentru vanzare </t>
  </si>
  <si>
    <t>2b</t>
  </si>
  <si>
    <t>Net finance gains on transactions with Turbo products</t>
  </si>
  <si>
    <t>…….</t>
  </si>
  <si>
    <t>2c</t>
  </si>
  <si>
    <t>Net gains on financial assets measured at fair value through profit or loss, unrealised</t>
  </si>
  <si>
    <t xml:space="preserve">Financial revenues from dividends </t>
  </si>
  <si>
    <t>Costuri aferente vanzarilor</t>
  </si>
  <si>
    <t>Financial interest revenues</t>
  </si>
  <si>
    <t>Rezultatul activitatilor de exploatare</t>
  </si>
  <si>
    <t xml:space="preserve">Income from rentals </t>
  </si>
  <si>
    <t>Net gain on the disposal/decommissioning of non-current assets</t>
  </si>
  <si>
    <t>Profit inainte de impozitare</t>
  </si>
  <si>
    <t>Other revenues</t>
  </si>
  <si>
    <t>Revenues from write-off of provisions for risks and charges</t>
  </si>
  <si>
    <t>Profit din activitati continue</t>
  </si>
  <si>
    <t>Income from impairments of current assets</t>
  </si>
  <si>
    <t>Total revenues from continued operations</t>
  </si>
  <si>
    <t>Profitul perioadei</t>
  </si>
  <si>
    <t>Alte elemente ale rezultatului global</t>
  </si>
  <si>
    <t>Expenses with employees and collaborators</t>
  </si>
  <si>
    <t>Modificarea neta a valorii juste a activelor financiare disponibile pentru vanzare transferate in contul de profit sau pierdere</t>
  </si>
  <si>
    <t>Other operating expenses</t>
  </si>
  <si>
    <t>Pozitii ce pot fi reclasificate la profit si pierdere</t>
  </si>
  <si>
    <t>Expenses with raw materials and consumables</t>
  </si>
  <si>
    <t>Modificarea neta a valorii juste a activelor financiare disponibile pentru vanzare</t>
  </si>
  <si>
    <t>Expenses with power and water</t>
  </si>
  <si>
    <t>Total alte elemente ale rezultatului global aferent perioadei</t>
  </si>
  <si>
    <t>Expenses with taxes and levies</t>
  </si>
  <si>
    <t>Total cont de profit si pierdere si alte elemente ale rezultatului global aferente perioadei</t>
  </si>
  <si>
    <t>Expenses with suppliers’ services</t>
  </si>
  <si>
    <t>Value adjustments of intangible and tangible assets</t>
  </si>
  <si>
    <t>Expenses with allowances for risks and charges</t>
  </si>
  <si>
    <t xml:space="preserve">Expenses with interest </t>
  </si>
  <si>
    <t>Net finance losses</t>
  </si>
  <si>
    <t xml:space="preserve">Impairment of investments </t>
  </si>
  <si>
    <t>19a</t>
  </si>
  <si>
    <t>Net loss on the disposal/decommissioning of non-current assets</t>
  </si>
  <si>
    <t>19b</t>
  </si>
  <si>
    <t>Impairment of receivables</t>
  </si>
  <si>
    <t>Other expenses</t>
  </si>
  <si>
    <t>Total expenses</t>
  </si>
  <si>
    <t>Expenses with provisions for risks and charges</t>
  </si>
  <si>
    <t>Result of operating activities</t>
  </si>
  <si>
    <t>Profit before tax</t>
  </si>
  <si>
    <t>Expenses with income tax</t>
  </si>
  <si>
    <t>Pierdere din activitati continue</t>
  </si>
  <si>
    <t>Interupted operations</t>
  </si>
  <si>
    <t>Looses from interrupted operation</t>
  </si>
  <si>
    <t>Profit for the period</t>
  </si>
  <si>
    <t xml:space="preserve">Separate statement of comprehensive income </t>
  </si>
  <si>
    <t>30.06.2019</t>
  </si>
  <si>
    <t>30.06.2018</t>
  </si>
  <si>
    <t>Other comprehensive income</t>
  </si>
  <si>
    <t>Net changes in the fair value of available-for-sale financial assets transferred to profit or loss</t>
  </si>
  <si>
    <t xml:space="preserve">Lines that may be restated to profit or loss </t>
  </si>
  <si>
    <t>Net changes in the fair value of available-for-sale financial assets</t>
  </si>
  <si>
    <t xml:space="preserve">Free shares collected, classified as available-for-sale </t>
  </si>
  <si>
    <t>-</t>
  </si>
  <si>
    <t xml:space="preserve">Changes in the value of available-for-sale assets </t>
  </si>
  <si>
    <t>Items that cannot be restated to profit or loss</t>
  </si>
  <si>
    <t xml:space="preserve">Changes in the value of used non-current assets </t>
  </si>
  <si>
    <t xml:space="preserve">Changes in the value of investment property </t>
  </si>
  <si>
    <t xml:space="preserve">Set-up/write-off of profit for the allocation of free shares to employees </t>
  </si>
  <si>
    <t>Tax on other comprehensive income</t>
  </si>
  <si>
    <t>Total other comprehensive income for the period</t>
  </si>
  <si>
    <t>Total profit or loss and other comprehensive income for the period</t>
  </si>
  <si>
    <t>Profit attributable to:</t>
  </si>
  <si>
    <t xml:space="preserve">    Company’s owners</t>
  </si>
  <si>
    <t xml:space="preserve">    Non-controlling interests</t>
  </si>
  <si>
    <t>Total comprehensive income attributable to:</t>
  </si>
  <si>
    <t xml:space="preserve">Total comprehensive income for the period </t>
  </si>
  <si>
    <t>Earnings per share</t>
  </si>
  <si>
    <t>Basic earnings per share (lei)</t>
  </si>
  <si>
    <t>Diluted earnings per share (lei)</t>
  </si>
  <si>
    <t>Weighted average number of outstanding shares:</t>
  </si>
  <si>
    <t>337.749.919</t>
  </si>
  <si>
    <t>338.681.867</t>
  </si>
  <si>
    <t>Sold initial nr actiuni / nr zile si data:</t>
  </si>
  <si>
    <t>Modificare nr actiuni / nr zile si data:</t>
  </si>
  <si>
    <t>Sold final nr actiuni / nr zile si data:</t>
  </si>
  <si>
    <t>Nr mediu actiuni: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</si>
</sst>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#,##0.0000_);\(#,##0.0000\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6100"/>
      <name val="Calibri"/>
      <family val="2"/>
      <charset val="238"/>
      <scheme val="minor"/>
    </font>
    <font>
      <sz val="18"/>
      <color theme="3"/>
      <name val="Cambria"/>
      <family val="1"/>
      <scheme val="major"/>
    </font>
    <font>
      <u/>
      <sz val="9"/>
      <color theme="10"/>
      <name val="Arial"/>
      <family val="2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22"/>
      <color theme="5"/>
      <name val="Cambria"/>
      <family val="2"/>
      <scheme val="major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theme="0" tint="-0.34998626667073579"/>
      </bottom>
      <diagonal/>
    </border>
    <border>
      <left/>
      <right/>
      <top/>
      <bottom style="medium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9" fillId="0" borderId="3" applyNumberFormat="0" applyFill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14" fontId="6" fillId="0" borderId="0" xfId="2" applyNumberFormat="1" applyFont="1" applyAlignment="1">
      <alignment horizontal="right" wrapText="1"/>
    </xf>
    <xf numFmtId="0" fontId="6" fillId="0" borderId="0" xfId="2" applyFont="1" applyAlignment="1">
      <alignment horizontal="right" wrapText="1"/>
    </xf>
    <xf numFmtId="0" fontId="7" fillId="0" borderId="0" xfId="0" applyFont="1"/>
    <xf numFmtId="0" fontId="8" fillId="0" borderId="0" xfId="0" applyFont="1"/>
    <xf numFmtId="0" fontId="6" fillId="0" borderId="0" xfId="0" applyFont="1"/>
    <xf numFmtId="164" fontId="8" fillId="0" borderId="0" xfId="1" applyNumberFormat="1" applyFont="1"/>
    <xf numFmtId="164" fontId="7" fillId="0" borderId="0" xfId="1" applyNumberFormat="1" applyFont="1"/>
    <xf numFmtId="41" fontId="8" fillId="0" borderId="0" xfId="1" applyNumberFormat="1" applyFont="1"/>
    <xf numFmtId="41" fontId="7" fillId="0" borderId="0" xfId="1" applyNumberFormat="1" applyFont="1"/>
    <xf numFmtId="0" fontId="7" fillId="0" borderId="0" xfId="0" applyFont="1" applyAlignment="1">
      <alignment wrapText="1"/>
    </xf>
    <xf numFmtId="0" fontId="7" fillId="0" borderId="0" xfId="0" quotePrefix="1" applyFont="1"/>
    <xf numFmtId="37" fontId="2" fillId="0" borderId="0" xfId="0" applyNumberFormat="1" applyFont="1"/>
    <xf numFmtId="41" fontId="9" fillId="0" borderId="1" xfId="1" applyNumberFormat="1" applyFont="1" applyBorder="1"/>
    <xf numFmtId="41" fontId="9" fillId="4" borderId="1" xfId="1" applyNumberFormat="1" applyFont="1" applyFill="1" applyBorder="1"/>
    <xf numFmtId="41" fontId="2" fillId="0" borderId="0" xfId="0" applyNumberFormat="1" applyFont="1"/>
    <xf numFmtId="41" fontId="9" fillId="0" borderId="2" xfId="1" applyNumberFormat="1" applyFont="1" applyBorder="1"/>
    <xf numFmtId="3" fontId="10" fillId="0" borderId="0" xfId="0" applyNumberFormat="1" applyFont="1"/>
    <xf numFmtId="0" fontId="11" fillId="0" borderId="0" xfId="13"/>
    <xf numFmtId="0" fontId="20" fillId="0" borderId="0" xfId="13" applyFont="1"/>
    <xf numFmtId="0" fontId="21" fillId="0" borderId="0" xfId="13" applyFont="1"/>
    <xf numFmtId="41" fontId="21" fillId="0" borderId="0" xfId="1" applyNumberFormat="1" applyFont="1"/>
    <xf numFmtId="0" fontId="22" fillId="0" borderId="0" xfId="13" applyFont="1"/>
    <xf numFmtId="43" fontId="11" fillId="0" borderId="0" xfId="1" applyFont="1"/>
    <xf numFmtId="0" fontId="23" fillId="0" borderId="0" xfId="13" applyFont="1"/>
    <xf numFmtId="0" fontId="24" fillId="0" borderId="0" xfId="13" applyFont="1"/>
    <xf numFmtId="0" fontId="25" fillId="0" borderId="0" xfId="13" applyFont="1"/>
    <xf numFmtId="0" fontId="26" fillId="0" borderId="0" xfId="13" applyFont="1"/>
    <xf numFmtId="165" fontId="3" fillId="0" borderId="0" xfId="1" applyNumberFormat="1" applyFont="1" applyAlignment="1">
      <alignment horizontal="right" wrapText="1"/>
    </xf>
    <xf numFmtId="0" fontId="3" fillId="0" borderId="0" xfId="2" applyFont="1" applyAlignment="1">
      <alignment horizontal="right" wrapText="1"/>
    </xf>
    <xf numFmtId="0" fontId="27" fillId="0" borderId="0" xfId="13" applyFont="1"/>
    <xf numFmtId="0" fontId="28" fillId="0" borderId="0" xfId="2" applyFont="1" applyAlignment="1">
      <alignment horizontal="right" wrapText="1"/>
    </xf>
    <xf numFmtId="15" fontId="23" fillId="0" borderId="0" xfId="13" applyNumberFormat="1" applyFont="1" applyAlignment="1">
      <alignment horizontal="right" wrapText="1"/>
    </xf>
    <xf numFmtId="41" fontId="22" fillId="0" borderId="0" xfId="1" applyNumberFormat="1" applyFont="1"/>
    <xf numFmtId="37" fontId="21" fillId="0" borderId="0" xfId="13" applyNumberFormat="1" applyFont="1"/>
    <xf numFmtId="0" fontId="24" fillId="0" borderId="0" xfId="13" applyFont="1" applyAlignment="1">
      <alignment wrapText="1"/>
    </xf>
    <xf numFmtId="0" fontId="21" fillId="0" borderId="0" xfId="13" applyFont="1" applyAlignment="1">
      <alignment wrapText="1"/>
    </xf>
    <xf numFmtId="41" fontId="21" fillId="5" borderId="0" xfId="1" applyNumberFormat="1" applyFont="1" applyFill="1" applyAlignment="1">
      <alignment wrapText="1"/>
    </xf>
    <xf numFmtId="41" fontId="11" fillId="0" borderId="0" xfId="13" applyNumberFormat="1"/>
    <xf numFmtId="0" fontId="11" fillId="0" borderId="0" xfId="13" quotePrefix="1"/>
    <xf numFmtId="0" fontId="11" fillId="0" borderId="0" xfId="13" applyAlignment="1">
      <alignment wrapText="1"/>
    </xf>
    <xf numFmtId="37" fontId="11" fillId="0" borderId="0" xfId="13" applyNumberFormat="1"/>
    <xf numFmtId="0" fontId="11" fillId="0" borderId="0" xfId="13" applyAlignment="1">
      <alignment horizontal="right"/>
    </xf>
    <xf numFmtId="0" fontId="11" fillId="0" borderId="0" xfId="13" applyAlignment="1">
      <alignment vertical="top" wrapText="1"/>
    </xf>
    <xf numFmtId="0" fontId="23" fillId="0" borderId="0" xfId="13" applyFont="1" applyAlignment="1">
      <alignment wrapText="1"/>
    </xf>
    <xf numFmtId="37" fontId="23" fillId="0" borderId="1" xfId="13" applyNumberFormat="1" applyFont="1" applyBorder="1"/>
    <xf numFmtId="37" fontId="23" fillId="0" borderId="0" xfId="13" applyNumberFormat="1" applyFont="1"/>
    <xf numFmtId="0" fontId="20" fillId="0" borderId="0" xfId="13" applyFont="1" applyAlignment="1">
      <alignment wrapText="1"/>
    </xf>
    <xf numFmtId="37" fontId="22" fillId="5" borderId="1" xfId="13" applyNumberFormat="1" applyFont="1" applyFill="1" applyBorder="1"/>
    <xf numFmtId="37" fontId="22" fillId="0" borderId="1" xfId="13" applyNumberFormat="1" applyFont="1" applyBorder="1"/>
    <xf numFmtId="43" fontId="11" fillId="0" borderId="0" xfId="13" applyNumberFormat="1"/>
    <xf numFmtId="41" fontId="21" fillId="0" borderId="0" xfId="1" applyNumberFormat="1" applyFont="1" applyAlignment="1">
      <alignment wrapText="1"/>
    </xf>
    <xf numFmtId="37" fontId="21" fillId="0" borderId="0" xfId="13" applyNumberFormat="1" applyFont="1" applyAlignment="1">
      <alignment horizontal="center" wrapText="1"/>
    </xf>
    <xf numFmtId="37" fontId="11" fillId="0" borderId="0" xfId="13" applyNumberFormat="1" applyAlignment="1">
      <alignment vertical="top"/>
    </xf>
    <xf numFmtId="0" fontId="29" fillId="0" borderId="0" xfId="13" applyFont="1" applyAlignment="1">
      <alignment wrapText="1"/>
    </xf>
    <xf numFmtId="0" fontId="11" fillId="0" borderId="0" xfId="13" applyAlignment="1">
      <alignment vertical="center"/>
    </xf>
    <xf numFmtId="0" fontId="24" fillId="0" borderId="0" xfId="13" applyFont="1" applyAlignment="1">
      <alignment vertical="center" wrapText="1"/>
    </xf>
    <xf numFmtId="0" fontId="21" fillId="0" borderId="0" xfId="13" applyFont="1" applyAlignment="1">
      <alignment vertical="top" wrapText="1"/>
    </xf>
    <xf numFmtId="3" fontId="11" fillId="0" borderId="0" xfId="13" applyNumberFormat="1"/>
    <xf numFmtId="0" fontId="24" fillId="0" borderId="0" xfId="13" applyFont="1" applyAlignment="1">
      <alignment vertical="top" wrapText="1"/>
    </xf>
    <xf numFmtId="0" fontId="22" fillId="0" borderId="0" xfId="13" applyFont="1" applyAlignment="1">
      <alignment wrapText="1"/>
    </xf>
    <xf numFmtId="41" fontId="21" fillId="0" borderId="0" xfId="13" applyNumberFormat="1" applyFont="1"/>
    <xf numFmtId="41" fontId="22" fillId="5" borderId="1" xfId="13" applyNumberFormat="1" applyFont="1" applyFill="1" applyBorder="1"/>
    <xf numFmtId="41" fontId="22" fillId="0" borderId="1" xfId="13" applyNumberFormat="1" applyFont="1" applyBorder="1"/>
    <xf numFmtId="43" fontId="23" fillId="0" borderId="1" xfId="1" applyFont="1" applyBorder="1"/>
    <xf numFmtId="3" fontId="23" fillId="0" borderId="1" xfId="13" applyNumberFormat="1" applyFont="1" applyBorder="1"/>
    <xf numFmtId="41" fontId="21" fillId="5" borderId="0" xfId="1" applyNumberFormat="1" applyFont="1" applyFill="1"/>
    <xf numFmtId="41" fontId="22" fillId="5" borderId="0" xfId="1" applyNumberFormat="1" applyFont="1" applyFill="1"/>
    <xf numFmtId="37" fontId="22" fillId="0" borderId="0" xfId="13" applyNumberFormat="1" applyFont="1"/>
    <xf numFmtId="43" fontId="11" fillId="0" borderId="0" xfId="1" applyFont="1" applyAlignment="1">
      <alignment horizontal="right"/>
    </xf>
    <xf numFmtId="43" fontId="11" fillId="0" borderId="4" xfId="1" applyFont="1" applyBorder="1" applyAlignment="1">
      <alignment horizontal="right"/>
    </xf>
    <xf numFmtId="0" fontId="11" fillId="0" borderId="4" xfId="13" applyBorder="1" applyAlignment="1">
      <alignment horizontal="right"/>
    </xf>
    <xf numFmtId="41" fontId="11" fillId="5" borderId="0" xfId="1" applyNumberFormat="1" applyFont="1" applyFill="1"/>
    <xf numFmtId="0" fontId="11" fillId="0" borderId="0" xfId="13" applyAlignment="1">
      <alignment vertical="top"/>
    </xf>
    <xf numFmtId="0" fontId="3" fillId="5" borderId="0" xfId="2" applyFont="1" applyFill="1" applyAlignment="1">
      <alignment horizontal="right" wrapText="1"/>
    </xf>
    <xf numFmtId="41" fontId="26" fillId="5" borderId="0" xfId="1" applyNumberFormat="1" applyFont="1" applyFill="1"/>
    <xf numFmtId="15" fontId="22" fillId="0" borderId="0" xfId="13" applyNumberFormat="1" applyFont="1" applyAlignment="1">
      <alignment horizontal="right" wrapText="1"/>
    </xf>
    <xf numFmtId="3" fontId="22" fillId="0" borderId="0" xfId="13" applyNumberFormat="1" applyFont="1"/>
    <xf numFmtId="37" fontId="21" fillId="5" borderId="0" xfId="13" applyNumberFormat="1" applyFont="1" applyFill="1" applyAlignment="1">
      <alignment vertical="top"/>
    </xf>
    <xf numFmtId="37" fontId="21" fillId="0" borderId="0" xfId="13" applyNumberFormat="1" applyFont="1" applyAlignment="1">
      <alignment vertical="top"/>
    </xf>
    <xf numFmtId="43" fontId="11" fillId="0" borderId="0" xfId="1" applyFont="1" applyAlignment="1">
      <alignment vertical="top"/>
    </xf>
    <xf numFmtId="3" fontId="11" fillId="0" borderId="0" xfId="13" applyNumberFormat="1" applyAlignment="1">
      <alignment vertical="top"/>
    </xf>
    <xf numFmtId="3" fontId="30" fillId="0" borderId="0" xfId="0" applyNumberFormat="1" applyFont="1"/>
    <xf numFmtId="0" fontId="31" fillId="0" borderId="0" xfId="13" applyFont="1" applyAlignment="1">
      <alignment wrapText="1"/>
    </xf>
    <xf numFmtId="37" fontId="21" fillId="5" borderId="0" xfId="13" applyNumberFormat="1" applyFont="1" applyFill="1" applyAlignment="1">
      <alignment horizontal="right" vertical="top"/>
    </xf>
    <xf numFmtId="37" fontId="21" fillId="0" borderId="0" xfId="13" applyNumberFormat="1" applyFont="1" applyAlignment="1">
      <alignment horizontal="right" vertical="top"/>
    </xf>
    <xf numFmtId="3" fontId="28" fillId="0" borderId="0" xfId="0" applyNumberFormat="1" applyFont="1"/>
    <xf numFmtId="37" fontId="22" fillId="5" borderId="1" xfId="13" applyNumberFormat="1" applyFont="1" applyFill="1" applyBorder="1" applyAlignment="1">
      <alignment horizontal="right" vertical="top"/>
    </xf>
    <xf numFmtId="37" fontId="22" fillId="0" borderId="1" xfId="13" applyNumberFormat="1" applyFont="1" applyBorder="1" applyAlignment="1">
      <alignment horizontal="right" vertical="top"/>
    </xf>
    <xf numFmtId="0" fontId="20" fillId="0" borderId="0" xfId="13" applyFont="1" applyAlignment="1">
      <alignment vertical="top" wrapText="1"/>
    </xf>
    <xf numFmtId="37" fontId="22" fillId="5" borderId="4" xfId="13" applyNumberFormat="1" applyFont="1" applyFill="1" applyBorder="1" applyAlignment="1">
      <alignment vertical="top"/>
    </xf>
    <xf numFmtId="37" fontId="22" fillId="0" borderId="4" xfId="13" applyNumberFormat="1" applyFont="1" applyBorder="1" applyAlignment="1">
      <alignment vertical="top"/>
    </xf>
    <xf numFmtId="37" fontId="21" fillId="5" borderId="0" xfId="13" applyNumberFormat="1" applyFont="1" applyFill="1" applyAlignment="1">
      <alignment horizontal="center"/>
    </xf>
    <xf numFmtId="37" fontId="21" fillId="0" borderId="0" xfId="13" applyNumberFormat="1" applyFont="1" applyAlignment="1">
      <alignment horizontal="center"/>
    </xf>
    <xf numFmtId="37" fontId="21" fillId="5" borderId="0" xfId="13" applyNumberFormat="1" applyFont="1" applyFill="1"/>
    <xf numFmtId="37" fontId="21" fillId="5" borderId="1" xfId="13" applyNumberFormat="1" applyFont="1" applyFill="1" applyBorder="1"/>
    <xf numFmtId="37" fontId="21" fillId="0" borderId="1" xfId="13" applyNumberFormat="1" applyFont="1" applyBorder="1"/>
    <xf numFmtId="166" fontId="21" fillId="5" borderId="4" xfId="13" applyNumberFormat="1" applyFont="1" applyFill="1" applyBorder="1"/>
    <xf numFmtId="166" fontId="21" fillId="0" borderId="4" xfId="13" applyNumberFormat="1" applyFont="1" applyBorder="1"/>
    <xf numFmtId="166" fontId="21" fillId="5" borderId="0" xfId="13" applyNumberFormat="1" applyFont="1" applyFill="1"/>
    <xf numFmtId="166" fontId="21" fillId="0" borderId="0" xfId="13" applyNumberFormat="1" applyFont="1"/>
    <xf numFmtId="41" fontId="27" fillId="5" borderId="0" xfId="1" applyNumberFormat="1" applyFont="1" applyFill="1"/>
    <xf numFmtId="0" fontId="23" fillId="0" borderId="4" xfId="13" applyFont="1" applyBorder="1"/>
    <xf numFmtId="41" fontId="11" fillId="0" borderId="0" xfId="1" applyNumberFormat="1" applyFont="1"/>
    <xf numFmtId="15" fontId="11" fillId="0" borderId="0" xfId="13" applyNumberFormat="1"/>
  </cellXfs>
  <cellStyles count="29">
    <cellStyle name="Comma" xfId="1" builtinId="3"/>
    <cellStyle name="Comma 2" xfId="3"/>
    <cellStyle name="Comma 3" xfId="4"/>
    <cellStyle name="Comma 4" xfId="5"/>
    <cellStyle name="Comma 8 7" xfId="6"/>
    <cellStyle name="Good 2" xfId="7"/>
    <cellStyle name="Heading 1 2" xfId="8"/>
    <cellStyle name="Hyperlink 2" xfId="9"/>
    <cellStyle name="Neutral 2" xfId="10"/>
    <cellStyle name="Normal" xfId="0" builtinId="0"/>
    <cellStyle name="Normal 10" xfId="11"/>
    <cellStyle name="Normal 11" xfId="12"/>
    <cellStyle name="Normal 2" xfId="13"/>
    <cellStyle name="Normal 2 2" xfId="14"/>
    <cellStyle name="Normal 2 2 2 2" xfId="15"/>
    <cellStyle name="Normal 3" xfId="16"/>
    <cellStyle name="Normal 3 2" xfId="17"/>
    <cellStyle name="Normal 3 3" xfId="18"/>
    <cellStyle name="Normal 4" xfId="19"/>
    <cellStyle name="Normal 4 2" xfId="20"/>
    <cellStyle name="Normal 5" xfId="21"/>
    <cellStyle name="Normal 6" xfId="22"/>
    <cellStyle name="Normal 6 2" xfId="23"/>
    <cellStyle name="Normal 8" xfId="24"/>
    <cellStyle name="Normal 8 7" xfId="2"/>
    <cellStyle name="Normal 9" xfId="25"/>
    <cellStyle name="Percent 2" xfId="26"/>
    <cellStyle name="Percent 3" xfId="27"/>
    <cellStyle name="Title 2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t%20financiare%20cu%20note_30.09.2019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Poz fin_03_en"/>
      <sheetName val="2.RezG_03_en"/>
      <sheetName val="1.1 pozitia financiara"/>
      <sheetName val="1.2 RezG_062019"/>
      <sheetName val="Tb_analitic_09"/>
      <sheetName val="0. Cash directa_062019"/>
      <sheetName val="1.4. Sit_modif_CP 2018"/>
      <sheetName val="1.3.Cashflow 2018"/>
      <sheetName val="Export_Balanta_ASIS _Dec_2018"/>
      <sheetName val="TB_Analitic_0619"/>
      <sheetName val="Sheet1 (2)"/>
      <sheetName val="2.Balanta 122018"/>
      <sheetName val="2.Balanta 122017"/>
      <sheetName val="2.2 P&amp;L BVC"/>
      <sheetName val="4.Leasing"/>
      <sheetName val="7. Note 6. segmente_12_2018"/>
      <sheetName val="7. Note_7.Reconciliere segm2018"/>
      <sheetName val="7.Note bil 1"/>
      <sheetName val="7.Note bil 2_3_7"/>
      <sheetName val="Impact IFRS9"/>
      <sheetName val="2017"/>
      <sheetName val="7.note bil 4_ portofoliu_2017"/>
      <sheetName val="7.note bil 4_portofoliu_2018"/>
      <sheetName val="7.note bil 4_portofoliu_062019"/>
      <sheetName val="7.Note bil 4_5_2018"/>
      <sheetName val="7.nota 24 Ierh val juste 2008"/>
      <sheetName val="5.RJ_2018"/>
      <sheetName val="7.note bil _6.1"/>
      <sheetName val="7.note bil 6.2"/>
      <sheetName val="7.note bil_8_10"/>
      <sheetName val="7.note bil_10_11"/>
      <sheetName val="7.note 23"/>
      <sheetName val="7.note bil 14_17"/>
      <sheetName val="7.note bil 18_19"/>
      <sheetName val="7.note bil 20_21"/>
      <sheetName val="7 note bil 22_"/>
      <sheetName val="Mod-evaluare_participatii"/>
      <sheetName val="99.10 Rap Rez gl"/>
      <sheetName val="99.11.Segmente"/>
      <sheetName val="99.12.Pozitia financiara"/>
      <sheetName val="99.13. Indicatori cheie"/>
      <sheetName val="7.nota 27 IFRS 9"/>
      <sheetName val="Sheet1"/>
      <sheetName val="Domeniu_activ_Portofoliu"/>
      <sheetName val="Riscul_de_pret"/>
      <sheetName val="Riscul de credit"/>
      <sheetName val="Riscul valutar"/>
      <sheetName val="Situatie_Solduri_bancare_2018"/>
      <sheetName val="Situatie_Solduri_bancare_062019"/>
      <sheetName val="Situatie conturi bancare_2017"/>
      <sheetName val="RiScul de lichiditate"/>
      <sheetName val="Riscul de rata a dobanzii"/>
    </sheetNames>
    <sheetDataSet>
      <sheetData sheetId="0"/>
      <sheetData sheetId="1"/>
      <sheetData sheetId="2"/>
      <sheetData sheetId="3">
        <row r="10">
          <cell r="D10">
            <v>652574.50000000047</v>
          </cell>
        </row>
        <row r="19">
          <cell r="D19">
            <v>20201332.300000001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T116"/>
  <sheetViews>
    <sheetView showGridLines="0" tabSelected="1" zoomScale="80" zoomScaleNormal="80" workbookViewId="0">
      <selection activeCell="X11" sqref="X11"/>
    </sheetView>
  </sheetViews>
  <sheetFormatPr defaultColWidth="16" defaultRowHeight="12.75" outlineLevelRow="1" outlineLevelCol="1"/>
  <cols>
    <col min="1" max="1" width="7" style="24" customWidth="1"/>
    <col min="2" max="2" width="36.7109375" style="31" customWidth="1"/>
    <col min="3" max="3" width="5" style="24" hidden="1" customWidth="1"/>
    <col min="4" max="4" width="13.42578125" style="109" bestFit="1" customWidth="1"/>
    <col min="5" max="5" width="12" style="24" customWidth="1"/>
    <col min="6" max="6" width="0" style="29" hidden="1" customWidth="1" outlineLevel="1"/>
    <col min="7" max="14" width="0" style="24" hidden="1" customWidth="1" outlineLevel="1"/>
    <col min="15" max="15" width="16" style="24" collapsed="1"/>
    <col min="16" max="19" width="0" style="24" hidden="1" customWidth="1" outlineLevel="1"/>
    <col min="20" max="20" width="16" style="24" collapsed="1"/>
    <col min="21" max="16384" width="16" style="24"/>
  </cols>
  <sheetData>
    <row r="2" spans="1:19" ht="15" customHeight="1">
      <c r="B2" s="25" t="s">
        <v>49</v>
      </c>
      <c r="C2" s="26"/>
      <c r="D2" s="27"/>
      <c r="E2" s="28"/>
      <c r="P2" s="30" t="s">
        <v>50</v>
      </c>
      <c r="Q2" s="30"/>
      <c r="R2" s="30"/>
      <c r="S2" s="30"/>
    </row>
    <row r="3" spans="1:19" ht="10.5" customHeight="1">
      <c r="B3" s="11" t="s">
        <v>51</v>
      </c>
      <c r="C3" s="26"/>
      <c r="D3" s="27"/>
      <c r="E3" s="26"/>
      <c r="P3" s="30" t="s">
        <v>52</v>
      </c>
    </row>
    <row r="4" spans="1:19" ht="12.75" hidden="1" customHeight="1">
      <c r="C4" s="26"/>
      <c r="D4" s="27"/>
      <c r="E4" s="26"/>
    </row>
    <row r="5" spans="1:19" ht="13.5" customHeight="1">
      <c r="B5" s="32" t="s">
        <v>1</v>
      </c>
      <c r="C5" s="33"/>
      <c r="D5" s="34" t="s">
        <v>2</v>
      </c>
      <c r="E5" s="35" t="s">
        <v>53</v>
      </c>
      <c r="O5" s="30"/>
      <c r="P5" s="36" t="s">
        <v>1</v>
      </c>
      <c r="Q5" s="37" t="s">
        <v>54</v>
      </c>
      <c r="R5" s="38" t="s">
        <v>55</v>
      </c>
      <c r="S5" s="37">
        <v>2016</v>
      </c>
    </row>
    <row r="6" spans="1:19" ht="15" customHeight="1">
      <c r="B6" s="25" t="s">
        <v>56</v>
      </c>
      <c r="C6" s="28"/>
      <c r="D6" s="39"/>
      <c r="E6" s="40"/>
      <c r="P6" s="30" t="s">
        <v>57</v>
      </c>
    </row>
    <row r="7" spans="1:19" ht="32.25" customHeight="1">
      <c r="A7" s="24">
        <v>1</v>
      </c>
      <c r="B7" s="41" t="s">
        <v>58</v>
      </c>
      <c r="C7" s="42">
        <v>25</v>
      </c>
      <c r="D7" s="43">
        <v>2302253.59</v>
      </c>
      <c r="E7" s="40">
        <v>2414818</v>
      </c>
      <c r="G7" s="44"/>
      <c r="I7" s="29"/>
      <c r="O7" s="45"/>
      <c r="P7" s="24" t="s">
        <v>59</v>
      </c>
    </row>
    <row r="8" spans="1:19" ht="18" customHeight="1" outlineLevel="1">
      <c r="A8" s="24">
        <v>2</v>
      </c>
      <c r="B8" s="41" t="s">
        <v>60</v>
      </c>
      <c r="C8" s="42">
        <v>22</v>
      </c>
      <c r="D8" s="43">
        <v>12528225.559999999</v>
      </c>
      <c r="E8" s="40">
        <v>4694275</v>
      </c>
      <c r="G8" s="44"/>
      <c r="I8" s="29"/>
      <c r="O8" s="45"/>
      <c r="P8" s="46" t="s">
        <v>61</v>
      </c>
      <c r="Q8" s="47">
        <f>S8+R8</f>
        <v>-50072</v>
      </c>
      <c r="R8" s="47">
        <v>151082</v>
      </c>
      <c r="S8" s="47">
        <v>-201154</v>
      </c>
    </row>
    <row r="9" spans="1:19" ht="22.5" customHeight="1">
      <c r="A9" s="48" t="s">
        <v>62</v>
      </c>
      <c r="B9" s="41" t="s">
        <v>63</v>
      </c>
      <c r="C9" s="42">
        <v>29</v>
      </c>
      <c r="D9" s="43">
        <v>7903753.6199999992</v>
      </c>
      <c r="E9" s="40">
        <v>0</v>
      </c>
      <c r="G9" s="44"/>
      <c r="I9" s="29"/>
      <c r="O9" s="45"/>
      <c r="P9" s="49" t="s">
        <v>64</v>
      </c>
      <c r="Q9" s="47">
        <f>S9+R9</f>
        <v>-3022129</v>
      </c>
      <c r="R9" s="47">
        <f>-2871047-R8</f>
        <v>-3022129</v>
      </c>
      <c r="S9" s="47">
        <v>0</v>
      </c>
    </row>
    <row r="10" spans="1:19" ht="22.5" customHeight="1">
      <c r="A10" s="48" t="s">
        <v>65</v>
      </c>
      <c r="B10" s="41" t="s">
        <v>66</v>
      </c>
      <c r="C10" s="42">
        <v>29</v>
      </c>
      <c r="D10" s="43">
        <v>652574.50000000047</v>
      </c>
      <c r="E10" s="40">
        <v>0</v>
      </c>
      <c r="F10" s="29">
        <f>D10-'[1]1.2 RezG_062019'!$D$10</f>
        <v>0</v>
      </c>
      <c r="G10" s="44"/>
      <c r="I10" s="29"/>
      <c r="O10" s="45"/>
      <c r="P10" s="24" t="s">
        <v>67</v>
      </c>
      <c r="Q10" s="47"/>
      <c r="R10" s="47"/>
      <c r="S10" s="47"/>
    </row>
    <row r="11" spans="1:19" ht="45" customHeight="1">
      <c r="A11" s="48" t="s">
        <v>68</v>
      </c>
      <c r="B11" s="41" t="s">
        <v>69</v>
      </c>
      <c r="C11" s="42">
        <v>29</v>
      </c>
      <c r="D11" s="43">
        <v>3971897.44</v>
      </c>
      <c r="E11" s="40">
        <v>0</v>
      </c>
      <c r="G11" s="44"/>
      <c r="I11" s="29"/>
      <c r="O11" s="45"/>
      <c r="Q11" s="47"/>
      <c r="R11" s="47"/>
      <c r="S11" s="47"/>
    </row>
    <row r="12" spans="1:19" ht="15.75" customHeight="1" thickBot="1">
      <c r="A12" s="24">
        <v>3</v>
      </c>
      <c r="B12" s="41" t="s">
        <v>70</v>
      </c>
      <c r="C12" s="42">
        <v>29</v>
      </c>
      <c r="D12" s="43">
        <v>1396040.2799999998</v>
      </c>
      <c r="E12" s="40">
        <v>324984</v>
      </c>
      <c r="G12" s="44"/>
      <c r="I12" s="29"/>
      <c r="O12" s="45"/>
      <c r="P12" s="50" t="s">
        <v>71</v>
      </c>
      <c r="Q12" s="51">
        <v>-12107212.640000001</v>
      </c>
      <c r="R12" s="51">
        <f>SUM(R8:R10)</f>
        <v>-2871047</v>
      </c>
      <c r="S12" s="51">
        <v>-9236165</v>
      </c>
    </row>
    <row r="13" spans="1:19" ht="15" customHeight="1" thickBot="1">
      <c r="A13" s="24">
        <v>4</v>
      </c>
      <c r="B13" s="41" t="s">
        <v>72</v>
      </c>
      <c r="C13" s="42">
        <v>29</v>
      </c>
      <c r="D13" s="43">
        <v>1703710.1700000002</v>
      </c>
      <c r="E13" s="40">
        <v>966068</v>
      </c>
      <c r="G13" s="44"/>
      <c r="I13" s="29"/>
      <c r="O13" s="45"/>
      <c r="P13" s="50" t="s">
        <v>73</v>
      </c>
      <c r="Q13" s="51">
        <v>-1804706.7600000016</v>
      </c>
      <c r="R13" s="51">
        <f>R12</f>
        <v>-2871047</v>
      </c>
      <c r="S13" s="51">
        <v>1066340</v>
      </c>
    </row>
    <row r="14" spans="1:19" ht="10.5" customHeight="1">
      <c r="A14" s="24">
        <v>5</v>
      </c>
      <c r="B14" s="41" t="s">
        <v>74</v>
      </c>
      <c r="C14" s="42">
        <v>25</v>
      </c>
      <c r="D14" s="43">
        <v>8520.380000000001</v>
      </c>
      <c r="E14" s="40">
        <v>8855</v>
      </c>
      <c r="G14" s="44"/>
      <c r="I14" s="29"/>
      <c r="O14" s="45"/>
      <c r="Q14" s="47"/>
      <c r="R14" s="47"/>
      <c r="S14" s="47"/>
    </row>
    <row r="15" spans="1:19" ht="26.25" customHeight="1" thickBot="1">
      <c r="A15" s="24">
        <v>6</v>
      </c>
      <c r="B15" s="41" t="s">
        <v>75</v>
      </c>
      <c r="C15" s="42"/>
      <c r="D15" s="43">
        <v>61192</v>
      </c>
      <c r="E15" s="40">
        <v>0</v>
      </c>
      <c r="G15" s="44"/>
      <c r="I15" s="29"/>
      <c r="P15" s="30" t="s">
        <v>76</v>
      </c>
      <c r="Q15" s="51">
        <v>-1804706.7600000016</v>
      </c>
      <c r="R15" s="51">
        <f>R13</f>
        <v>-2871047</v>
      </c>
      <c r="S15" s="51">
        <f>S13</f>
        <v>1066340</v>
      </c>
    </row>
    <row r="16" spans="1:19" ht="12.75" customHeight="1">
      <c r="A16" s="24">
        <v>8</v>
      </c>
      <c r="B16" s="41" t="s">
        <v>77</v>
      </c>
      <c r="C16" s="42">
        <v>26</v>
      </c>
      <c r="D16" s="43">
        <v>639461.87</v>
      </c>
      <c r="E16" s="40">
        <v>18825</v>
      </c>
      <c r="G16" s="44"/>
      <c r="I16" s="29"/>
      <c r="O16" s="45"/>
      <c r="Q16" s="47"/>
      <c r="R16" s="47"/>
      <c r="S16" s="47"/>
    </row>
    <row r="17" spans="1:19" ht="26.25" customHeight="1" outlineLevel="1" thickBot="1">
      <c r="A17" s="24">
        <v>9</v>
      </c>
      <c r="B17" s="41" t="s">
        <v>78</v>
      </c>
      <c r="C17" s="42"/>
      <c r="D17" s="43">
        <v>0</v>
      </c>
      <c r="E17" s="40">
        <v>0</v>
      </c>
      <c r="G17" s="44"/>
      <c r="I17" s="29"/>
      <c r="O17" s="45"/>
      <c r="P17" s="30" t="s">
        <v>79</v>
      </c>
      <c r="Q17" s="51">
        <v>-1804706.7600000016</v>
      </c>
      <c r="R17" s="51">
        <f>R15</f>
        <v>-2871047</v>
      </c>
      <c r="S17" s="51">
        <f>S15</f>
        <v>1066340</v>
      </c>
    </row>
    <row r="18" spans="1:19" ht="24" customHeight="1">
      <c r="A18" s="24">
        <v>10</v>
      </c>
      <c r="B18" s="41" t="s">
        <v>80</v>
      </c>
      <c r="C18" s="42"/>
      <c r="D18" s="43">
        <v>3215</v>
      </c>
      <c r="E18" s="40">
        <v>8770</v>
      </c>
      <c r="G18" s="44"/>
      <c r="I18" s="29"/>
      <c r="O18" s="45"/>
      <c r="P18" s="30"/>
      <c r="Q18" s="52"/>
      <c r="R18" s="52"/>
      <c r="S18" s="52"/>
    </row>
    <row r="19" spans="1:19" ht="29.25" customHeight="1" thickBot="1">
      <c r="B19" s="53" t="s">
        <v>81</v>
      </c>
      <c r="C19" s="28"/>
      <c r="D19" s="54">
        <v>18642618.850000001</v>
      </c>
      <c r="E19" s="55">
        <v>8436595</v>
      </c>
      <c r="F19" s="29">
        <f>D19-'[1]1.2 RezG_062019'!$D$19</f>
        <v>-1558713.4499999993</v>
      </c>
      <c r="G19" s="24">
        <v>1600000</v>
      </c>
      <c r="H19" s="56">
        <f>F19+G19</f>
        <v>41286.550000000745</v>
      </c>
      <c r="I19" s="29"/>
      <c r="P19" s="30" t="s">
        <v>82</v>
      </c>
      <c r="Q19" s="51">
        <v>-1804706.7600000016</v>
      </c>
      <c r="R19" s="51">
        <f>R17</f>
        <v>-2871047</v>
      </c>
      <c r="S19" s="51">
        <f>S17</f>
        <v>1066340</v>
      </c>
    </row>
    <row r="20" spans="1:19" ht="6" customHeight="1">
      <c r="C20" s="26"/>
      <c r="D20" s="27"/>
      <c r="E20" s="40"/>
      <c r="I20" s="29"/>
      <c r="P20" s="30"/>
      <c r="Q20" s="52"/>
      <c r="R20" s="52"/>
      <c r="S20" s="52"/>
    </row>
    <row r="21" spans="1:19" ht="15" hidden="1" customHeight="1">
      <c r="B21" s="41"/>
      <c r="C21" s="42"/>
      <c r="D21" s="57"/>
      <c r="E21" s="58"/>
      <c r="I21" s="29"/>
      <c r="P21" s="30" t="s">
        <v>83</v>
      </c>
      <c r="Q21" s="52"/>
      <c r="R21" s="52"/>
      <c r="S21" s="52"/>
    </row>
    <row r="22" spans="1:19" ht="12.75" customHeight="1">
      <c r="A22" s="24">
        <v>13</v>
      </c>
      <c r="B22" s="41" t="s">
        <v>84</v>
      </c>
      <c r="C22" s="42">
        <v>27</v>
      </c>
      <c r="D22" s="43">
        <v>-3577002.6799999997</v>
      </c>
      <c r="E22" s="40">
        <v>-3059435</v>
      </c>
      <c r="G22" s="56"/>
      <c r="I22" s="29"/>
      <c r="O22" s="45"/>
      <c r="P22" s="46" t="s">
        <v>85</v>
      </c>
      <c r="Q22" s="59">
        <v>-1404434.6100000003</v>
      </c>
      <c r="R22" s="59">
        <f>Q22-S22</f>
        <v>2871047.3899999997</v>
      </c>
      <c r="S22" s="59">
        <v>-4275482</v>
      </c>
    </row>
    <row r="23" spans="1:19" ht="12.75" customHeight="1">
      <c r="B23" s="41" t="s">
        <v>86</v>
      </c>
      <c r="C23" s="42">
        <v>28</v>
      </c>
      <c r="D23" s="43">
        <v>-312085.75</v>
      </c>
      <c r="E23" s="40">
        <v>-193526.21</v>
      </c>
      <c r="G23" s="56"/>
      <c r="I23" s="29"/>
      <c r="O23" s="45"/>
      <c r="P23" s="60" t="s">
        <v>87</v>
      </c>
      <c r="Q23" s="59"/>
      <c r="R23" s="59"/>
      <c r="S23" s="59"/>
    </row>
    <row r="24" spans="1:19" ht="15" customHeight="1" outlineLevel="1">
      <c r="A24" s="24">
        <v>11</v>
      </c>
      <c r="B24" s="41" t="s">
        <v>88</v>
      </c>
      <c r="C24" s="42"/>
      <c r="D24" s="43">
        <v>-106710.29000000001</v>
      </c>
      <c r="E24" s="40">
        <v>-75135</v>
      </c>
      <c r="G24" s="56"/>
      <c r="I24" s="29"/>
      <c r="O24" s="45"/>
      <c r="P24" s="49" t="s">
        <v>89</v>
      </c>
      <c r="Q24" s="59">
        <v>4218368.1800000053</v>
      </c>
      <c r="R24" s="59">
        <v>0</v>
      </c>
      <c r="S24" s="59">
        <v>4218368</v>
      </c>
    </row>
    <row r="25" spans="1:19" ht="15" customHeight="1" outlineLevel="1" thickBot="1">
      <c r="A25" s="24">
        <v>12</v>
      </c>
      <c r="B25" s="41" t="s">
        <v>90</v>
      </c>
      <c r="C25" s="42"/>
      <c r="D25" s="43">
        <v>-97472.81</v>
      </c>
      <c r="E25" s="40">
        <v>-80315</v>
      </c>
      <c r="G25" s="56"/>
      <c r="I25" s="29"/>
      <c r="O25" s="45"/>
      <c r="P25" s="30" t="s">
        <v>91</v>
      </c>
      <c r="Q25" s="51">
        <v>2813933.570000005</v>
      </c>
      <c r="R25" s="51">
        <f>SUM(R22:R24)</f>
        <v>2871047.3899999997</v>
      </c>
      <c r="S25" s="51">
        <f>S22+S24+0.5</f>
        <v>-57113.5</v>
      </c>
    </row>
    <row r="26" spans="1:19" ht="15" customHeight="1" outlineLevel="1" thickBot="1">
      <c r="A26" s="24">
        <v>14</v>
      </c>
      <c r="B26" s="41" t="s">
        <v>92</v>
      </c>
      <c r="C26" s="42"/>
      <c r="D26" s="43">
        <v>-107902.65</v>
      </c>
      <c r="E26" s="40">
        <v>-116378</v>
      </c>
      <c r="G26" s="56"/>
      <c r="I26" s="29"/>
      <c r="O26" s="45"/>
      <c r="P26" s="50" t="s">
        <v>93</v>
      </c>
      <c r="Q26" s="51">
        <f>Q19+Q25</f>
        <v>1009226.8100000033</v>
      </c>
      <c r="R26" s="51">
        <f>R19+R25</f>
        <v>0.38999999966472387</v>
      </c>
      <c r="S26" s="51">
        <f>S19+S25</f>
        <v>1009226.5</v>
      </c>
    </row>
    <row r="27" spans="1:19" ht="12.75" customHeight="1">
      <c r="A27" s="24">
        <v>15</v>
      </c>
      <c r="B27" s="41" t="s">
        <v>94</v>
      </c>
      <c r="C27" s="42">
        <v>29</v>
      </c>
      <c r="D27" s="43">
        <v>-2610069.2799999998</v>
      </c>
      <c r="E27" s="40">
        <v>-2480685</v>
      </c>
      <c r="G27" s="56"/>
      <c r="I27" s="29"/>
      <c r="O27" s="45"/>
    </row>
    <row r="28" spans="1:19" ht="25.5" customHeight="1">
      <c r="A28" s="24">
        <v>16</v>
      </c>
      <c r="B28" s="41" t="s">
        <v>95</v>
      </c>
      <c r="C28" s="42"/>
      <c r="D28" s="43">
        <v>-709447.25000000012</v>
      </c>
      <c r="E28" s="40">
        <v>-848337</v>
      </c>
      <c r="G28" s="56"/>
      <c r="I28" s="29"/>
      <c r="O28" s="45"/>
    </row>
    <row r="29" spans="1:19" ht="33.75" customHeight="1">
      <c r="A29" s="24">
        <v>17</v>
      </c>
      <c r="B29" s="41" t="s">
        <v>96</v>
      </c>
      <c r="C29" s="42"/>
      <c r="D29" s="43">
        <v>0</v>
      </c>
      <c r="E29" s="40">
        <v>0</v>
      </c>
      <c r="G29" s="56"/>
      <c r="I29" s="29"/>
    </row>
    <row r="30" spans="1:19" ht="12" customHeight="1">
      <c r="A30" s="48" t="s">
        <v>30</v>
      </c>
      <c r="B30" s="41" t="s">
        <v>97</v>
      </c>
      <c r="C30" s="42"/>
      <c r="D30" s="43">
        <v>-168931.27000000002</v>
      </c>
      <c r="E30" s="40">
        <v>0</v>
      </c>
      <c r="G30" s="56"/>
      <c r="I30" s="29"/>
    </row>
    <row r="31" spans="1:19" ht="15.75" customHeight="1">
      <c r="A31" s="61">
        <v>18</v>
      </c>
      <c r="B31" s="62" t="s">
        <v>98</v>
      </c>
      <c r="C31" s="42">
        <v>30</v>
      </c>
      <c r="D31" s="43">
        <v>0</v>
      </c>
      <c r="E31" s="40">
        <v>0</v>
      </c>
      <c r="G31" s="56"/>
      <c r="I31" s="29"/>
      <c r="O31" s="45"/>
    </row>
    <row r="32" spans="1:19" ht="21" customHeight="1">
      <c r="A32" s="24">
        <v>19</v>
      </c>
      <c r="B32" s="41" t="s">
        <v>99</v>
      </c>
      <c r="C32" s="63"/>
      <c r="D32" s="43">
        <v>0</v>
      </c>
      <c r="E32" s="40">
        <v>0</v>
      </c>
      <c r="G32" s="56"/>
      <c r="I32" s="29"/>
      <c r="N32" s="64"/>
      <c r="O32" s="64"/>
    </row>
    <row r="33" spans="1:19" ht="24" customHeight="1">
      <c r="A33" s="48" t="s">
        <v>100</v>
      </c>
      <c r="B33" s="65" t="s">
        <v>101</v>
      </c>
      <c r="C33" s="63"/>
      <c r="D33" s="43">
        <v>0</v>
      </c>
      <c r="E33" s="40">
        <v>0</v>
      </c>
      <c r="G33" s="56"/>
      <c r="I33" s="29"/>
      <c r="N33" s="64"/>
      <c r="O33" s="64"/>
    </row>
    <row r="34" spans="1:19" ht="24" customHeight="1">
      <c r="A34" s="48" t="s">
        <v>102</v>
      </c>
      <c r="B34" s="65" t="s">
        <v>103</v>
      </c>
      <c r="C34" s="63"/>
      <c r="D34" s="43">
        <v>-3398.58</v>
      </c>
      <c r="E34" s="40">
        <v>-56799</v>
      </c>
      <c r="G34" s="56"/>
      <c r="I34" s="29"/>
      <c r="N34" s="64"/>
      <c r="O34" s="64"/>
    </row>
    <row r="35" spans="1:19" ht="12.75" customHeight="1">
      <c r="A35" s="24">
        <v>20</v>
      </c>
      <c r="B35" s="41" t="s">
        <v>104</v>
      </c>
      <c r="C35" s="42">
        <v>30</v>
      </c>
      <c r="D35" s="43">
        <v>-42445.440000000002</v>
      </c>
      <c r="E35" s="40">
        <v>-7995</v>
      </c>
      <c r="G35" s="56"/>
      <c r="I35" s="29"/>
      <c r="O35" s="45"/>
    </row>
    <row r="36" spans="1:19" ht="15" customHeight="1" thickBot="1">
      <c r="B36" s="53" t="s">
        <v>105</v>
      </c>
      <c r="C36" s="66"/>
      <c r="D36" s="54">
        <v>-7423380.2499999991</v>
      </c>
      <c r="E36" s="55">
        <v>-6725079</v>
      </c>
      <c r="I36" s="29"/>
    </row>
    <row r="37" spans="1:19" ht="33" customHeight="1" outlineLevel="1">
      <c r="A37" s="24">
        <v>21</v>
      </c>
      <c r="B37" s="41" t="s">
        <v>106</v>
      </c>
      <c r="C37" s="42"/>
      <c r="D37" s="43">
        <v>0</v>
      </c>
      <c r="E37" s="67">
        <v>0</v>
      </c>
      <c r="I37" s="29"/>
    </row>
    <row r="38" spans="1:19" ht="13.5" customHeight="1" thickBot="1">
      <c r="B38" s="53" t="s">
        <v>107</v>
      </c>
      <c r="C38" s="66"/>
      <c r="D38" s="68">
        <v>11219238.600000001</v>
      </c>
      <c r="E38" s="69">
        <v>1711517</v>
      </c>
      <c r="F38" s="70"/>
      <c r="G38" s="71"/>
      <c r="H38" s="71"/>
      <c r="I38" s="70"/>
      <c r="J38" s="71"/>
      <c r="K38" s="71"/>
      <c r="L38" s="71"/>
      <c r="M38" s="71"/>
      <c r="N38" s="44">
        <f>D38-'1.1 pozitia financiara'!D28</f>
        <v>-0.19999999925494194</v>
      </c>
    </row>
    <row r="39" spans="1:19" ht="9.75" customHeight="1">
      <c r="C39" s="26"/>
      <c r="D39" s="72"/>
      <c r="E39" s="67"/>
      <c r="I39" s="29"/>
    </row>
    <row r="40" spans="1:19" ht="11.25" customHeight="1" thickBot="1">
      <c r="B40" s="25" t="s">
        <v>108</v>
      </c>
      <c r="C40" s="28"/>
      <c r="D40" s="68">
        <v>11219238.600000001</v>
      </c>
      <c r="E40" s="69">
        <v>1711517</v>
      </c>
      <c r="F40" s="29" t="e">
        <f>D40+#REF!</f>
        <v>#REF!</v>
      </c>
      <c r="I40" s="29"/>
      <c r="O40" s="24">
        <v>3651156</v>
      </c>
      <c r="P40" s="47">
        <f>D38+O40</f>
        <v>14870394.600000001</v>
      </c>
    </row>
    <row r="41" spans="1:19" ht="15" customHeight="1">
      <c r="A41" s="24">
        <v>22</v>
      </c>
      <c r="B41" s="31" t="s">
        <v>109</v>
      </c>
      <c r="C41" s="26">
        <v>31</v>
      </c>
      <c r="D41" s="72">
        <v>0</v>
      </c>
      <c r="E41" s="67">
        <v>0</v>
      </c>
      <c r="I41" s="29"/>
      <c r="K41" s="44" t="e">
        <f>D40+#REF!</f>
        <v>#REF!</v>
      </c>
    </row>
    <row r="42" spans="1:19" ht="9" hidden="1" customHeight="1" outlineLevel="1">
      <c r="C42" s="26"/>
      <c r="D42" s="72"/>
      <c r="E42" s="40"/>
      <c r="I42" s="29"/>
    </row>
    <row r="43" spans="1:19" ht="14.25" hidden="1" customHeight="1" outlineLevel="1" thickBot="1">
      <c r="B43" s="25" t="s">
        <v>110</v>
      </c>
      <c r="C43" s="28"/>
      <c r="D43" s="54">
        <v>11219238.600000001</v>
      </c>
      <c r="E43" s="55">
        <v>1183873.9700000007</v>
      </c>
      <c r="I43" s="29"/>
    </row>
    <row r="44" spans="1:19" ht="0.75" customHeight="1" collapsed="1">
      <c r="C44" s="26"/>
      <c r="D44" s="72"/>
      <c r="E44" s="40"/>
      <c r="I44" s="29"/>
    </row>
    <row r="45" spans="1:19" ht="15" customHeight="1" outlineLevel="1">
      <c r="B45" s="25" t="s">
        <v>111</v>
      </c>
      <c r="C45" s="28"/>
      <c r="D45" s="73"/>
      <c r="E45" s="74"/>
      <c r="F45" s="75"/>
      <c r="G45" s="48"/>
      <c r="H45" s="48"/>
      <c r="I45" s="29"/>
    </row>
    <row r="46" spans="1:19" ht="15" customHeight="1" outlineLevel="1" thickBot="1">
      <c r="A46" s="24">
        <v>23</v>
      </c>
      <c r="B46" s="31" t="s">
        <v>112</v>
      </c>
      <c r="C46" s="26"/>
      <c r="D46" s="72"/>
      <c r="E46" s="40">
        <v>0</v>
      </c>
      <c r="F46" s="76"/>
      <c r="G46" s="77"/>
      <c r="H46" s="77"/>
      <c r="I46" s="29"/>
    </row>
    <row r="47" spans="1:19" ht="15" customHeight="1" thickBot="1">
      <c r="B47" s="25" t="s">
        <v>113</v>
      </c>
      <c r="C47" s="28"/>
      <c r="D47" s="54">
        <v>11219238.600000001</v>
      </c>
      <c r="E47" s="55">
        <v>1711517</v>
      </c>
      <c r="F47" s="29">
        <v>-8488358.2100000009</v>
      </c>
      <c r="G47" s="64">
        <f>D47+F47</f>
        <v>2730880.3900000006</v>
      </c>
      <c r="H47" s="64"/>
      <c r="I47" s="29"/>
    </row>
    <row r="48" spans="1:19" ht="5.25" customHeight="1">
      <c r="D48" s="78"/>
      <c r="P48" s="79"/>
      <c r="Q48" s="79"/>
      <c r="R48" s="79"/>
      <c r="S48" s="79"/>
    </row>
    <row r="49" spans="1:19" ht="15" customHeight="1">
      <c r="B49" s="25" t="s">
        <v>114</v>
      </c>
      <c r="C49" s="26"/>
      <c r="D49" s="72"/>
      <c r="E49" s="26"/>
    </row>
    <row r="50" spans="1:19" ht="13.5" customHeight="1">
      <c r="B50" s="25" t="s">
        <v>51</v>
      </c>
      <c r="C50" s="26"/>
      <c r="D50" s="72"/>
      <c r="E50" s="26"/>
    </row>
    <row r="51" spans="1:19" ht="7.5" hidden="1" customHeight="1">
      <c r="B51" s="25"/>
      <c r="C51" s="26"/>
      <c r="D51" s="72"/>
      <c r="E51" s="26"/>
    </row>
    <row r="52" spans="1:19" ht="18.600000000000001" customHeight="1">
      <c r="B52" s="32" t="s">
        <v>1</v>
      </c>
      <c r="C52" s="33"/>
      <c r="D52" s="80" t="s">
        <v>115</v>
      </c>
      <c r="E52" s="35" t="s">
        <v>116</v>
      </c>
    </row>
    <row r="53" spans="1:19" ht="6" customHeight="1">
      <c r="B53" s="32"/>
      <c r="C53" s="33"/>
      <c r="D53" s="81"/>
      <c r="E53" s="82"/>
    </row>
    <row r="54" spans="1:19" ht="12.75" customHeight="1">
      <c r="B54" s="25" t="s">
        <v>117</v>
      </c>
      <c r="C54" s="28"/>
      <c r="D54" s="73"/>
      <c r="E54" s="83"/>
    </row>
    <row r="55" spans="1:19" ht="39.75" customHeight="1">
      <c r="A55" s="24">
        <v>24</v>
      </c>
      <c r="B55" s="41" t="s">
        <v>118</v>
      </c>
      <c r="C55" s="42"/>
      <c r="D55" s="84">
        <v>0</v>
      </c>
      <c r="E55" s="85">
        <v>0</v>
      </c>
      <c r="F55" s="86"/>
      <c r="G55" s="87"/>
      <c r="H55" s="87"/>
      <c r="O55" s="88"/>
    </row>
    <row r="56" spans="1:19" ht="33.75" customHeight="1">
      <c r="B56" s="60" t="s">
        <v>119</v>
      </c>
      <c r="C56" s="89"/>
      <c r="D56" s="84"/>
      <c r="E56" s="85"/>
      <c r="F56" s="86"/>
      <c r="G56" s="87"/>
      <c r="H56" s="87"/>
      <c r="O56" s="88"/>
    </row>
    <row r="57" spans="1:19" ht="27.75" customHeight="1">
      <c r="A57" s="24">
        <v>25</v>
      </c>
      <c r="B57" s="65" t="s">
        <v>120</v>
      </c>
      <c r="C57" s="63"/>
      <c r="D57" s="84">
        <v>0</v>
      </c>
      <c r="E57" s="85">
        <v>-284600</v>
      </c>
      <c r="F57" s="86"/>
      <c r="G57" s="87"/>
      <c r="H57" s="87"/>
      <c r="O57" s="88"/>
    </row>
    <row r="58" spans="1:19" ht="28.5" customHeight="1" outlineLevel="1">
      <c r="A58" s="24">
        <v>26</v>
      </c>
      <c r="B58" s="41" t="s">
        <v>121</v>
      </c>
      <c r="C58" s="42"/>
      <c r="D58" s="90" t="s">
        <v>122</v>
      </c>
      <c r="E58" s="91" t="s">
        <v>122</v>
      </c>
      <c r="F58" s="86"/>
      <c r="G58" s="87"/>
      <c r="H58" s="87"/>
      <c r="O58" s="92"/>
    </row>
    <row r="59" spans="1:19" ht="27" customHeight="1" outlineLevel="1">
      <c r="A59" s="24">
        <v>27</v>
      </c>
      <c r="B59" s="41" t="s">
        <v>123</v>
      </c>
      <c r="C59" s="42"/>
      <c r="D59" s="90" t="s">
        <v>122</v>
      </c>
      <c r="E59" s="91" t="s">
        <v>122</v>
      </c>
      <c r="F59" s="86"/>
      <c r="G59" s="87"/>
      <c r="H59" s="87"/>
    </row>
    <row r="60" spans="1:19" ht="4.5" customHeight="1" outlineLevel="1">
      <c r="B60" s="41"/>
      <c r="C60" s="42"/>
      <c r="D60" s="90"/>
      <c r="E60" s="91"/>
      <c r="F60" s="86"/>
      <c r="G60" s="87"/>
      <c r="H60" s="87"/>
    </row>
    <row r="61" spans="1:19" ht="28.5" customHeight="1" outlineLevel="1">
      <c r="B61" s="60" t="s">
        <v>124</v>
      </c>
      <c r="C61" s="89"/>
      <c r="D61" s="90"/>
      <c r="E61" s="91"/>
      <c r="F61" s="86"/>
      <c r="G61" s="87"/>
      <c r="H61" s="87"/>
    </row>
    <row r="62" spans="1:19" ht="15" customHeight="1">
      <c r="A62" s="24">
        <v>28</v>
      </c>
      <c r="B62" s="41" t="s">
        <v>125</v>
      </c>
      <c r="C62" s="42"/>
      <c r="D62" s="90"/>
      <c r="E62" s="91">
        <v>0</v>
      </c>
      <c r="F62" s="86"/>
      <c r="G62" s="87"/>
      <c r="H62" s="87"/>
    </row>
    <row r="63" spans="1:19" ht="15" customHeight="1" outlineLevel="1">
      <c r="A63" s="24">
        <v>29</v>
      </c>
      <c r="B63" s="41" t="s">
        <v>126</v>
      </c>
      <c r="C63" s="42"/>
      <c r="D63" s="90" t="s">
        <v>122</v>
      </c>
      <c r="E63" s="91" t="s">
        <v>122</v>
      </c>
      <c r="F63" s="86"/>
      <c r="G63" s="87"/>
      <c r="H63" s="87"/>
    </row>
    <row r="64" spans="1:19" s="79" customFormat="1" ht="33.6" customHeight="1" outlineLevel="1">
      <c r="A64" s="79">
        <v>30</v>
      </c>
      <c r="B64" s="65" t="s">
        <v>127</v>
      </c>
      <c r="C64" s="63"/>
      <c r="D64" s="90" t="s">
        <v>122</v>
      </c>
      <c r="E64" s="91" t="s">
        <v>122</v>
      </c>
      <c r="F64" s="86"/>
      <c r="G64" s="87"/>
      <c r="H64" s="87"/>
      <c r="P64" s="24"/>
      <c r="Q64" s="24"/>
      <c r="R64" s="24"/>
      <c r="S64" s="24"/>
    </row>
    <row r="65" spans="1:15" ht="32.450000000000003" customHeight="1" outlineLevel="1">
      <c r="A65" s="24">
        <v>31</v>
      </c>
      <c r="B65" s="65" t="s">
        <v>128</v>
      </c>
      <c r="C65" s="63"/>
      <c r="D65" s="84">
        <v>0</v>
      </c>
      <c r="E65" s="85">
        <v>0</v>
      </c>
      <c r="F65" s="86"/>
      <c r="G65" s="87"/>
      <c r="H65" s="87"/>
    </row>
    <row r="66" spans="1:15" ht="25.5" customHeight="1" thickBot="1">
      <c r="B66" s="53" t="s">
        <v>129</v>
      </c>
      <c r="C66" s="28"/>
      <c r="D66" s="93">
        <v>0</v>
      </c>
      <c r="E66" s="94">
        <v>-284600</v>
      </c>
      <c r="F66" s="70"/>
      <c r="G66" s="71"/>
      <c r="H66" s="71"/>
      <c r="O66" s="64"/>
    </row>
    <row r="67" spans="1:15" ht="39" customHeight="1" thickBot="1">
      <c r="B67" s="95" t="s">
        <v>130</v>
      </c>
      <c r="C67" s="66"/>
      <c r="D67" s="96">
        <v>11219238.600000001</v>
      </c>
      <c r="E67" s="97">
        <v>1426917</v>
      </c>
      <c r="F67" s="70"/>
      <c r="G67" s="71"/>
      <c r="H67" s="71"/>
    </row>
    <row r="68" spans="1:15" ht="15" customHeight="1">
      <c r="C68" s="26"/>
      <c r="D68" s="80" t="s">
        <v>115</v>
      </c>
      <c r="E68" s="35" t="s">
        <v>116</v>
      </c>
    </row>
    <row r="69" spans="1:15" ht="15.75" customHeight="1">
      <c r="B69" s="25" t="s">
        <v>131</v>
      </c>
      <c r="C69" s="28"/>
      <c r="D69" s="98"/>
      <c r="E69" s="99"/>
    </row>
    <row r="70" spans="1:15" ht="15" customHeight="1">
      <c r="A70" s="24">
        <v>32</v>
      </c>
      <c r="B70" s="31" t="s">
        <v>132</v>
      </c>
      <c r="C70" s="26"/>
      <c r="D70" s="100">
        <v>11219238.600000001</v>
      </c>
      <c r="E70" s="40">
        <v>1426917</v>
      </c>
    </row>
    <row r="71" spans="1:15" ht="15" customHeight="1" outlineLevel="1">
      <c r="A71" s="24">
        <v>33</v>
      </c>
      <c r="B71" s="31" t="s">
        <v>133</v>
      </c>
      <c r="C71" s="26"/>
      <c r="D71" s="100">
        <v>0</v>
      </c>
      <c r="E71" s="40">
        <v>0</v>
      </c>
    </row>
    <row r="72" spans="1:15" ht="15" customHeight="1" thickBot="1">
      <c r="B72" s="25" t="s">
        <v>113</v>
      </c>
      <c r="C72" s="28"/>
      <c r="D72" s="101">
        <v>11219238.600000001</v>
      </c>
      <c r="E72" s="102">
        <v>1426917</v>
      </c>
    </row>
    <row r="73" spans="1:15" ht="9" customHeight="1">
      <c r="C73" s="26"/>
      <c r="D73" s="100"/>
      <c r="E73" s="40"/>
    </row>
    <row r="74" spans="1:15" ht="15" customHeight="1">
      <c r="B74" s="25" t="s">
        <v>134</v>
      </c>
      <c r="C74" s="28"/>
      <c r="D74" s="98"/>
      <c r="E74" s="99"/>
    </row>
    <row r="75" spans="1:15" ht="15" customHeight="1">
      <c r="A75" s="24">
        <v>34</v>
      </c>
      <c r="B75" s="31" t="s">
        <v>132</v>
      </c>
      <c r="C75" s="26"/>
      <c r="D75" s="100">
        <v>11219238.600000001</v>
      </c>
      <c r="E75" s="40">
        <v>1426917</v>
      </c>
    </row>
    <row r="76" spans="1:15" ht="15" customHeight="1" outlineLevel="1">
      <c r="A76" s="24">
        <v>35</v>
      </c>
      <c r="B76" s="31" t="s">
        <v>133</v>
      </c>
      <c r="C76" s="26"/>
      <c r="D76" s="100">
        <v>0</v>
      </c>
      <c r="E76" s="40">
        <v>0</v>
      </c>
    </row>
    <row r="77" spans="1:15" ht="15" customHeight="1" thickBot="1">
      <c r="B77" s="25" t="s">
        <v>135</v>
      </c>
      <c r="C77" s="28"/>
      <c r="D77" s="101">
        <v>11219238.600000001</v>
      </c>
      <c r="E77" s="102">
        <v>1426917</v>
      </c>
    </row>
    <row r="78" spans="1:15" ht="15" customHeight="1">
      <c r="B78" s="25" t="s">
        <v>136</v>
      </c>
      <c r="C78" s="28"/>
      <c r="D78" s="100"/>
      <c r="E78" s="40"/>
    </row>
    <row r="79" spans="1:15" ht="15" customHeight="1" thickBot="1">
      <c r="A79" s="24">
        <v>36</v>
      </c>
      <c r="B79" s="31" t="s">
        <v>137</v>
      </c>
      <c r="C79" s="26">
        <v>24</v>
      </c>
      <c r="D79" s="103">
        <v>3.3217590793855972E-2</v>
      </c>
      <c r="E79" s="104">
        <v>3.5051791381776783E-3</v>
      </c>
    </row>
    <row r="80" spans="1:15" ht="15" customHeight="1" thickBot="1">
      <c r="A80" s="24">
        <v>37</v>
      </c>
      <c r="B80" s="31" t="s">
        <v>138</v>
      </c>
      <c r="C80" s="26">
        <v>24</v>
      </c>
      <c r="D80" s="103">
        <v>3.3217590793855972E-2</v>
      </c>
      <c r="E80" s="104">
        <v>3.5051791381776783E-3</v>
      </c>
    </row>
    <row r="81" spans="1:15" ht="8.25" customHeight="1">
      <c r="C81" s="26"/>
      <c r="D81" s="105"/>
      <c r="E81" s="106"/>
    </row>
    <row r="82" spans="1:15" ht="15.75" customHeight="1" outlineLevel="1">
      <c r="B82" s="31" t="s">
        <v>56</v>
      </c>
      <c r="C82" s="26"/>
      <c r="D82" s="105"/>
      <c r="E82" s="106"/>
    </row>
    <row r="83" spans="1:15" ht="15" customHeight="1" outlineLevel="1" thickBot="1">
      <c r="A83" s="24">
        <v>38</v>
      </c>
      <c r="B83" s="31" t="s">
        <v>137</v>
      </c>
      <c r="C83" s="26"/>
      <c r="D83" s="103">
        <v>3.3217590793855972E-2</v>
      </c>
      <c r="E83" s="104">
        <v>3.5051791381776783E-3</v>
      </c>
    </row>
    <row r="84" spans="1:15" ht="15" customHeight="1" outlineLevel="1" thickBot="1">
      <c r="A84" s="24">
        <v>39</v>
      </c>
      <c r="B84" s="31" t="s">
        <v>138</v>
      </c>
      <c r="C84" s="26"/>
      <c r="D84" s="103">
        <v>3.3217590793855972E-2</v>
      </c>
      <c r="E84" s="104">
        <v>3.5051791381776783E-3</v>
      </c>
    </row>
    <row r="85" spans="1:15" ht="15" customHeight="1">
      <c r="D85" s="78"/>
    </row>
    <row r="86" spans="1:15" outlineLevel="1">
      <c r="B86" s="32"/>
      <c r="C86" s="36"/>
      <c r="D86" s="107"/>
    </row>
    <row r="87" spans="1:15" outlineLevel="1">
      <c r="D87" s="78"/>
    </row>
    <row r="88" spans="1:15" outlineLevel="1">
      <c r="B88" s="25" t="s">
        <v>115</v>
      </c>
      <c r="D88" s="78"/>
    </row>
    <row r="89" spans="1:15" ht="24.75" outlineLevel="1" thickBot="1">
      <c r="B89" s="41" t="s">
        <v>139</v>
      </c>
      <c r="D89" s="78">
        <v>337749919</v>
      </c>
      <c r="E89" s="64">
        <v>337749919</v>
      </c>
      <c r="J89" s="108"/>
      <c r="K89" s="108"/>
      <c r="L89" s="108"/>
      <c r="M89" s="108"/>
      <c r="N89" s="108">
        <v>2015</v>
      </c>
      <c r="O89" s="108">
        <v>2014</v>
      </c>
    </row>
    <row r="90" spans="1:15" outlineLevel="1"/>
    <row r="91" spans="1:15" outlineLevel="1">
      <c r="K91" s="48"/>
      <c r="L91" s="48"/>
      <c r="M91" s="48"/>
      <c r="N91" s="48" t="s">
        <v>140</v>
      </c>
      <c r="O91" s="48" t="s">
        <v>141</v>
      </c>
    </row>
    <row r="92" spans="1:15" outlineLevel="1"/>
    <row r="93" spans="1:15" hidden="1" outlineLevel="1">
      <c r="B93" s="31" t="s">
        <v>142</v>
      </c>
      <c r="E93" s="110">
        <v>42005</v>
      </c>
    </row>
    <row r="94" spans="1:15" hidden="1" outlineLevel="1">
      <c r="B94" s="31" t="s">
        <v>143</v>
      </c>
      <c r="E94" s="110">
        <v>42119</v>
      </c>
    </row>
    <row r="95" spans="1:15" hidden="1" outlineLevel="1">
      <c r="B95" s="31" t="s">
        <v>144</v>
      </c>
      <c r="E95" s="110">
        <v>42277</v>
      </c>
    </row>
    <row r="96" spans="1:15" hidden="1" outlineLevel="1"/>
    <row r="97" spans="2:14" hidden="1" outlineLevel="1">
      <c r="B97" s="31" t="s">
        <v>145</v>
      </c>
    </row>
    <row r="98" spans="2:14" hidden="1" outlineLevel="1"/>
    <row r="99" spans="2:14" hidden="1" outlineLevel="1">
      <c r="B99" s="31" t="s">
        <v>115</v>
      </c>
    </row>
    <row r="100" spans="2:14" hidden="1" outlineLevel="1"/>
    <row r="101" spans="2:14" hidden="1" outlineLevel="1"/>
    <row r="102" spans="2:14" hidden="1" outlineLevel="1">
      <c r="B102" s="31" t="s">
        <v>142</v>
      </c>
      <c r="E102" s="110">
        <v>42370</v>
      </c>
    </row>
    <row r="103" spans="2:14" hidden="1" outlineLevel="1">
      <c r="B103" s="31" t="s">
        <v>143</v>
      </c>
      <c r="E103" s="110">
        <v>42451</v>
      </c>
    </row>
    <row r="104" spans="2:14" hidden="1" outlineLevel="1">
      <c r="E104" s="110">
        <v>42453</v>
      </c>
    </row>
    <row r="105" spans="2:14" hidden="1" outlineLevel="1">
      <c r="E105" s="110">
        <v>42457</v>
      </c>
    </row>
    <row r="106" spans="2:14" hidden="1" outlineLevel="1">
      <c r="E106" s="110">
        <v>42460</v>
      </c>
    </row>
    <row r="107" spans="2:14" hidden="1" outlineLevel="1">
      <c r="E107" s="110">
        <v>42464</v>
      </c>
    </row>
    <row r="108" spans="2:14" hidden="1" outlineLevel="1">
      <c r="E108" s="110">
        <v>42465</v>
      </c>
    </row>
    <row r="109" spans="2:14" hidden="1" outlineLevel="1">
      <c r="E109" s="110">
        <v>42479</v>
      </c>
    </row>
    <row r="110" spans="2:14" hidden="1" outlineLevel="1">
      <c r="E110" s="110">
        <v>42480</v>
      </c>
    </row>
    <row r="111" spans="2:14" hidden="1" outlineLevel="1">
      <c r="E111" s="110">
        <v>42531</v>
      </c>
    </row>
    <row r="112" spans="2:14" hidden="1" outlineLevel="1">
      <c r="B112" s="31" t="s">
        <v>144</v>
      </c>
      <c r="E112" s="110">
        <v>42643</v>
      </c>
      <c r="N112" s="64" t="e">
        <f>#REF!-#REF!</f>
        <v>#REF!</v>
      </c>
    </row>
    <row r="113" spans="2:14" hidden="1" outlineLevel="1">
      <c r="E113" s="110">
        <v>42735</v>
      </c>
      <c r="N113" s="64" t="e">
        <f>#REF!-#REF!</f>
        <v>#REF!</v>
      </c>
    </row>
    <row r="114" spans="2:14" hidden="1" outlineLevel="1">
      <c r="B114" s="31" t="s">
        <v>145</v>
      </c>
      <c r="E114" s="110">
        <v>42825</v>
      </c>
      <c r="N114" s="64" t="e">
        <f>#REF!-#REF!</f>
        <v>#REF!</v>
      </c>
    </row>
    <row r="115" spans="2:14" outlineLevel="1">
      <c r="E115" s="110"/>
    </row>
    <row r="116" spans="2:14" outlineLevel="1"/>
  </sheetData>
  <pageMargins left="0.47" right="0.26" top="0.33" bottom="0.18" header="0.26" footer="0.16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H46"/>
  <sheetViews>
    <sheetView showGridLines="0" topLeftCell="A7" zoomScale="80" zoomScaleNormal="80" workbookViewId="0">
      <selection sqref="A1:XFD1048576"/>
    </sheetView>
  </sheetViews>
  <sheetFormatPr defaultColWidth="9.140625" defaultRowHeight="14.25" outlineLevelRow="2"/>
  <cols>
    <col min="1" max="1" width="6.28515625" style="1" bestFit="1" customWidth="1"/>
    <col min="2" max="2" width="37.7109375" style="5" customWidth="1"/>
    <col min="3" max="3" width="5.28515625" style="5" customWidth="1"/>
    <col min="4" max="4" width="15.5703125" style="5" customWidth="1"/>
    <col min="5" max="5" width="16.28515625" style="5" bestFit="1" customWidth="1"/>
    <col min="6" max="6" width="13" style="5" bestFit="1" customWidth="1"/>
    <col min="7" max="7" width="15.140625" style="5" bestFit="1" customWidth="1"/>
    <col min="8" max="8" width="13.7109375" style="5" bestFit="1" customWidth="1"/>
    <col min="9" max="16384" width="9.140625" style="5"/>
  </cols>
  <sheetData>
    <row r="2" spans="1:6" ht="48" customHeight="1">
      <c r="B2" s="2" t="s">
        <v>0</v>
      </c>
      <c r="C2" s="3"/>
      <c r="D2" s="4"/>
      <c r="E2" s="4"/>
    </row>
    <row r="3" spans="1:6" ht="38.25" customHeight="1">
      <c r="B3" s="6" t="s">
        <v>1</v>
      </c>
      <c r="C3" s="6"/>
      <c r="D3" s="7" t="s">
        <v>2</v>
      </c>
      <c r="E3" s="8" t="s">
        <v>3</v>
      </c>
    </row>
    <row r="4" spans="1:6" ht="6.75" customHeight="1">
      <c r="B4" s="9"/>
      <c r="C4" s="9"/>
      <c r="D4" s="10"/>
      <c r="E4" s="9"/>
    </row>
    <row r="5" spans="1:6" ht="15" customHeight="1">
      <c r="B5" s="11" t="s">
        <v>4</v>
      </c>
      <c r="C5" s="11"/>
      <c r="D5" s="12"/>
      <c r="E5" s="13"/>
    </row>
    <row r="6" spans="1:6" ht="15" customHeight="1">
      <c r="A6" s="1">
        <v>1</v>
      </c>
      <c r="B6" s="9" t="s">
        <v>5</v>
      </c>
      <c r="C6" s="9">
        <v>8</v>
      </c>
      <c r="D6" s="14">
        <v>1365754.5599999994</v>
      </c>
      <c r="E6" s="15">
        <v>1858723.0699999996</v>
      </c>
    </row>
    <row r="7" spans="1:6" ht="15" customHeight="1">
      <c r="A7" s="1">
        <v>2</v>
      </c>
      <c r="B7" s="9" t="s">
        <v>6</v>
      </c>
      <c r="C7" s="9">
        <v>9</v>
      </c>
      <c r="D7" s="14">
        <v>5953956.79</v>
      </c>
      <c r="E7" s="15">
        <v>6160915.7300000004</v>
      </c>
    </row>
    <row r="8" spans="1:6" ht="15" customHeight="1">
      <c r="A8" s="1">
        <v>3</v>
      </c>
      <c r="B8" s="9" t="s">
        <v>7</v>
      </c>
      <c r="C8" s="9">
        <v>10</v>
      </c>
      <c r="D8" s="14">
        <v>669959.40999999992</v>
      </c>
      <c r="E8" s="15">
        <v>918186.40999999992</v>
      </c>
    </row>
    <row r="9" spans="1:6" ht="39" customHeight="1">
      <c r="A9" s="1" t="s">
        <v>8</v>
      </c>
      <c r="B9" s="16" t="s">
        <v>9</v>
      </c>
      <c r="C9" s="9">
        <v>11</v>
      </c>
      <c r="D9" s="14">
        <v>0</v>
      </c>
      <c r="E9" s="15">
        <v>0</v>
      </c>
    </row>
    <row r="10" spans="1:6" ht="30.75" customHeight="1">
      <c r="A10" s="1">
        <v>6</v>
      </c>
      <c r="B10" s="16" t="s">
        <v>10</v>
      </c>
      <c r="C10" s="9">
        <v>11</v>
      </c>
      <c r="D10" s="14">
        <v>45355831.819999993</v>
      </c>
      <c r="E10" s="15">
        <v>44718867.999999993</v>
      </c>
    </row>
    <row r="11" spans="1:6" ht="16.5" customHeight="1">
      <c r="A11" s="1" t="s">
        <v>11</v>
      </c>
      <c r="B11" s="17" t="s">
        <v>12</v>
      </c>
      <c r="C11" s="9">
        <v>11</v>
      </c>
      <c r="D11" s="14">
        <v>0</v>
      </c>
      <c r="E11" s="15">
        <v>0</v>
      </c>
      <c r="F11" s="18"/>
    </row>
    <row r="12" spans="1:6" ht="14.25" customHeight="1">
      <c r="A12" s="1">
        <v>7</v>
      </c>
      <c r="B12" s="16" t="s">
        <v>13</v>
      </c>
      <c r="C12" s="9">
        <v>15</v>
      </c>
      <c r="D12" s="14">
        <v>10732279.670000002</v>
      </c>
      <c r="E12" s="15">
        <v>5416510.54</v>
      </c>
    </row>
    <row r="13" spans="1:6" ht="15" customHeight="1">
      <c r="A13" s="1">
        <v>8</v>
      </c>
      <c r="B13" s="9" t="s">
        <v>14</v>
      </c>
      <c r="C13" s="9">
        <v>15</v>
      </c>
      <c r="D13" s="14">
        <v>704295.14000000025</v>
      </c>
      <c r="E13" s="15">
        <v>722343.35000000009</v>
      </c>
    </row>
    <row r="14" spans="1:6" ht="15" customHeight="1">
      <c r="A14" s="1" t="s">
        <v>15</v>
      </c>
      <c r="B14" s="9" t="s">
        <v>16</v>
      </c>
      <c r="C14" s="9"/>
      <c r="D14" s="14">
        <v>13236749.340000005</v>
      </c>
      <c r="E14" s="15">
        <v>12267062.319999997</v>
      </c>
    </row>
    <row r="15" spans="1:6" ht="15" customHeight="1">
      <c r="A15" s="1">
        <v>9</v>
      </c>
      <c r="B15" s="9" t="s">
        <v>17</v>
      </c>
      <c r="C15" s="9">
        <v>17</v>
      </c>
      <c r="D15" s="14">
        <v>45266880.279999994</v>
      </c>
      <c r="E15" s="15">
        <v>31750493.690000001</v>
      </c>
    </row>
    <row r="16" spans="1:6" ht="15" customHeight="1">
      <c r="A16" s="1">
        <v>10</v>
      </c>
      <c r="B16" s="9" t="s">
        <v>18</v>
      </c>
      <c r="C16" s="9">
        <v>17</v>
      </c>
      <c r="D16" s="14">
        <v>1909276.72</v>
      </c>
      <c r="E16" s="15">
        <v>2191874.6399999992</v>
      </c>
    </row>
    <row r="17" spans="1:8" ht="15" customHeight="1">
      <c r="A17" s="1">
        <v>11</v>
      </c>
      <c r="B17" s="9" t="s">
        <v>19</v>
      </c>
      <c r="C17" s="9">
        <v>14</v>
      </c>
      <c r="D17" s="14">
        <v>448188</v>
      </c>
      <c r="E17" s="15">
        <v>544721</v>
      </c>
    </row>
    <row r="18" spans="1:8" ht="15" customHeight="1" thickBot="1">
      <c r="B18" s="11" t="s">
        <v>20</v>
      </c>
      <c r="C18" s="11"/>
      <c r="D18" s="19">
        <v>125643171.72999999</v>
      </c>
      <c r="E18" s="20">
        <v>106549698.74999999</v>
      </c>
    </row>
    <row r="19" spans="1:8" ht="5.25" customHeight="1">
      <c r="B19" s="9"/>
      <c r="C19" s="9"/>
      <c r="D19" s="14"/>
      <c r="E19" s="15"/>
    </row>
    <row r="20" spans="1:8" ht="12.75" customHeight="1">
      <c r="B20" s="11" t="s">
        <v>21</v>
      </c>
      <c r="C20" s="11"/>
      <c r="D20" s="14"/>
      <c r="E20" s="15"/>
      <c r="H20" s="21"/>
    </row>
    <row r="21" spans="1:8" ht="15" customHeight="1">
      <c r="A21" s="1">
        <v>12</v>
      </c>
      <c r="B21" s="9"/>
      <c r="C21" s="9">
        <v>18</v>
      </c>
      <c r="D21" s="14">
        <v>54039987.039999999</v>
      </c>
      <c r="E21" s="15">
        <v>54039987.039999999</v>
      </c>
    </row>
    <row r="22" spans="1:8" ht="15" customHeight="1">
      <c r="A22" s="1">
        <v>13</v>
      </c>
      <c r="B22" s="9" t="s">
        <v>22</v>
      </c>
      <c r="C22" s="9">
        <v>18</v>
      </c>
      <c r="D22" s="14">
        <v>4071590.97</v>
      </c>
      <c r="E22" s="15">
        <v>4071590.97</v>
      </c>
    </row>
    <row r="23" spans="1:8" ht="15" customHeight="1">
      <c r="A23" s="1">
        <v>14</v>
      </c>
      <c r="B23" s="9" t="s">
        <v>23</v>
      </c>
      <c r="C23" s="9">
        <v>18</v>
      </c>
      <c r="D23" s="14">
        <v>-24046.91</v>
      </c>
      <c r="E23" s="15">
        <v>-24046.91</v>
      </c>
    </row>
    <row r="24" spans="1:8" ht="15" customHeight="1">
      <c r="A24" s="1">
        <v>15</v>
      </c>
      <c r="B24" s="9" t="s">
        <v>24</v>
      </c>
      <c r="C24" s="9">
        <v>18</v>
      </c>
      <c r="D24" s="14">
        <v>5354.52</v>
      </c>
      <c r="E24" s="15">
        <v>5354.52</v>
      </c>
      <c r="H24" s="21"/>
    </row>
    <row r="25" spans="1:8" ht="16.5" customHeight="1">
      <c r="A25" s="1" t="s">
        <v>25</v>
      </c>
      <c r="B25" s="16" t="s">
        <v>26</v>
      </c>
      <c r="C25" s="9"/>
      <c r="D25" s="14">
        <v>0.25</v>
      </c>
      <c r="E25" s="15">
        <v>0.25</v>
      </c>
    </row>
    <row r="26" spans="1:8" ht="15" customHeight="1">
      <c r="A26" s="1" t="s">
        <v>27</v>
      </c>
      <c r="B26" s="9" t="s">
        <v>28</v>
      </c>
      <c r="C26" s="9">
        <v>19</v>
      </c>
      <c r="D26" s="14">
        <v>10860686.82</v>
      </c>
      <c r="E26" s="15">
        <v>10860686.82</v>
      </c>
    </row>
    <row r="27" spans="1:8" ht="15" customHeight="1">
      <c r="A27" s="1">
        <v>16</v>
      </c>
      <c r="B27" s="9" t="s">
        <v>29</v>
      </c>
      <c r="C27" s="9">
        <v>19</v>
      </c>
      <c r="D27" s="14">
        <v>10860687.07</v>
      </c>
      <c r="E27" s="14">
        <v>10860687.07</v>
      </c>
    </row>
    <row r="28" spans="1:8" ht="15" customHeight="1">
      <c r="A28" s="1" t="s">
        <v>30</v>
      </c>
      <c r="B28" s="9" t="s">
        <v>31</v>
      </c>
      <c r="C28" s="9">
        <v>20</v>
      </c>
      <c r="D28" s="14">
        <v>11219238.800000001</v>
      </c>
      <c r="E28" s="15">
        <v>-2804699.26</v>
      </c>
    </row>
    <row r="29" spans="1:8" ht="17.25" customHeight="1">
      <c r="A29" s="1">
        <v>17</v>
      </c>
      <c r="B29" s="16" t="s">
        <v>32</v>
      </c>
      <c r="C29" s="9">
        <v>20</v>
      </c>
      <c r="D29" s="14">
        <v>-12693165.719999999</v>
      </c>
      <c r="E29" s="15">
        <v>-9888466.459999999</v>
      </c>
    </row>
    <row r="30" spans="1:8" ht="17.25" customHeight="1">
      <c r="B30" s="9" t="s">
        <v>33</v>
      </c>
      <c r="C30" s="9"/>
      <c r="D30" s="14">
        <v>0</v>
      </c>
      <c r="E30" s="14"/>
    </row>
    <row r="31" spans="1:8" ht="12" customHeight="1" thickBot="1">
      <c r="B31" s="11" t="s">
        <v>34</v>
      </c>
      <c r="C31" s="11"/>
      <c r="D31" s="19">
        <v>67479645.769999981</v>
      </c>
      <c r="E31" s="19">
        <v>56260406.969999991</v>
      </c>
    </row>
    <row r="32" spans="1:8" ht="5.25" customHeight="1">
      <c r="B32" s="9"/>
      <c r="C32" s="9"/>
      <c r="D32" s="14"/>
      <c r="E32" s="15"/>
    </row>
    <row r="33" spans="1:5" ht="15" customHeight="1">
      <c r="B33" s="11" t="s">
        <v>35</v>
      </c>
      <c r="C33" s="11"/>
      <c r="D33" s="14"/>
      <c r="E33" s="15"/>
    </row>
    <row r="34" spans="1:5" ht="15" customHeight="1">
      <c r="A34" s="1">
        <v>18</v>
      </c>
      <c r="B34" s="9" t="s">
        <v>36</v>
      </c>
      <c r="C34" s="9">
        <v>26</v>
      </c>
      <c r="D34" s="14">
        <v>0</v>
      </c>
      <c r="E34" s="15">
        <v>37176</v>
      </c>
    </row>
    <row r="35" spans="1:5" ht="15" customHeight="1" outlineLevel="2">
      <c r="B35" s="9" t="s">
        <v>37</v>
      </c>
      <c r="C35" s="9"/>
      <c r="D35" s="14">
        <v>0</v>
      </c>
      <c r="E35" s="15">
        <v>0</v>
      </c>
    </row>
    <row r="36" spans="1:5" ht="15" customHeight="1" thickBot="1">
      <c r="B36" s="11" t="s">
        <v>38</v>
      </c>
      <c r="C36" s="11"/>
      <c r="D36" s="19">
        <v>0</v>
      </c>
      <c r="E36" s="19">
        <v>37176</v>
      </c>
    </row>
    <row r="37" spans="1:5" ht="15" customHeight="1">
      <c r="A37" s="1" t="s">
        <v>39</v>
      </c>
      <c r="B37" s="9" t="s">
        <v>40</v>
      </c>
      <c r="C37" s="9">
        <v>22</v>
      </c>
      <c r="D37" s="14">
        <v>5113475.9000000004</v>
      </c>
      <c r="E37" s="15">
        <v>4991869.71</v>
      </c>
    </row>
    <row r="38" spans="1:5" ht="15" customHeight="1">
      <c r="A38" s="1" t="s">
        <v>41</v>
      </c>
      <c r="B38" s="9" t="s">
        <v>42</v>
      </c>
      <c r="C38" s="9">
        <v>22</v>
      </c>
      <c r="D38" s="14">
        <v>37769.049999999996</v>
      </c>
      <c r="E38" s="15">
        <v>37125</v>
      </c>
    </row>
    <row r="39" spans="1:5" ht="15" customHeight="1">
      <c r="A39" s="1">
        <v>19</v>
      </c>
      <c r="B39" s="9" t="s">
        <v>43</v>
      </c>
      <c r="C39" s="9">
        <v>22</v>
      </c>
      <c r="D39" s="14">
        <v>47836912.93</v>
      </c>
      <c r="E39" s="15">
        <v>35942907.740000002</v>
      </c>
    </row>
    <row r="40" spans="1:5" ht="15" customHeight="1">
      <c r="A40" s="1">
        <v>20</v>
      </c>
      <c r="B40" s="9" t="s">
        <v>44</v>
      </c>
      <c r="C40" s="9">
        <v>21</v>
      </c>
      <c r="D40" s="14">
        <v>5026118.8899999997</v>
      </c>
      <c r="E40" s="15">
        <v>9130963.9800000004</v>
      </c>
    </row>
    <row r="41" spans="1:5" ht="15" customHeight="1">
      <c r="A41" s="1">
        <v>21</v>
      </c>
      <c r="B41" s="9" t="s">
        <v>45</v>
      </c>
      <c r="C41" s="9">
        <v>23</v>
      </c>
      <c r="D41" s="14">
        <v>149249.19</v>
      </c>
      <c r="E41" s="15">
        <v>149249.19</v>
      </c>
    </row>
    <row r="42" spans="1:5" ht="15" customHeight="1">
      <c r="B42" s="11" t="s">
        <v>46</v>
      </c>
      <c r="C42" s="11"/>
      <c r="D42" s="22">
        <v>58163525.960000001</v>
      </c>
      <c r="E42" s="22">
        <v>50252115.620000005</v>
      </c>
    </row>
    <row r="43" spans="1:5" ht="15" customHeight="1">
      <c r="B43" s="11" t="s">
        <v>47</v>
      </c>
      <c r="C43" s="11"/>
      <c r="D43" s="22">
        <v>58163525.960000001</v>
      </c>
      <c r="E43" s="22">
        <v>50289291.620000005</v>
      </c>
    </row>
    <row r="44" spans="1:5" ht="15" customHeight="1" thickBot="1">
      <c r="B44" s="11" t="s">
        <v>48</v>
      </c>
      <c r="C44" s="11"/>
      <c r="D44" s="19">
        <v>125643171.72999999</v>
      </c>
      <c r="E44" s="19">
        <v>106549698.59</v>
      </c>
    </row>
    <row r="45" spans="1:5" ht="11.25" customHeight="1"/>
    <row r="46" spans="1:5">
      <c r="D46" s="23">
        <v>0</v>
      </c>
      <c r="E46" s="23">
        <v>-0.15999998152256012</v>
      </c>
    </row>
  </sheetData>
  <pageMargins left="0.7" right="0.7" top="0.75" bottom="0.75" header="0.3" footer="0.3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1.2 RezG_062019</vt:lpstr>
      <vt:lpstr>1.1 pozitia financiara</vt:lpstr>
      <vt:lpstr>'1.2 RezG_062019'!Print_Area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SPali</dc:creator>
  <cp:lastModifiedBy>SPali</cp:lastModifiedBy>
  <dcterms:created xsi:type="dcterms:W3CDTF">2019-12-05T16:33:42Z</dcterms:created>
  <dcterms:modified xsi:type="dcterms:W3CDTF">2019-12-05T16:34:29Z</dcterms:modified>
</cp:coreProperties>
</file>